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D:\ปีงบประมาณ 2569\All Excel template รายการเจ้าภาพส่วน5-69\"/>
    </mc:Choice>
  </mc:AlternateContent>
  <xr:revisionPtr revIDLastSave="0" documentId="13_ncr:1_{8AB33EA8-F649-4D3E-BE57-388A7E4E7C38}" xr6:coauthVersionLast="47" xr6:coauthVersionMax="47" xr10:uidLastSave="{00000000-0000-0000-0000-000000000000}"/>
  <bookViews>
    <workbookView xWindow="-120" yWindow="-120" windowWidth="29040" windowHeight="15720" firstSheet="1" activeTab="1" xr2:uid="{00000000-000D-0000-FFFF-FFFF00000000}"/>
  </bookViews>
  <sheets>
    <sheet name="Sheet1" sheetId="12" state="hidden" r:id="rId1"/>
    <sheet name="สถานสงเคราะห์คนชรา(เฉพาะกิจ)" sheetId="1" r:id="rId2"/>
  </sheets>
  <definedNames>
    <definedName name="_xlnm.Print_Area" localSheetId="1">'สถานสงเคราะห์คนชรา(เฉพาะกิจ)'!$A$1:$F$37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22" i="1" l="1"/>
  <c r="E25" i="1" l="1"/>
  <c r="E26" i="1"/>
  <c r="E24" i="1"/>
  <c r="E20" i="1"/>
  <c r="E21" i="1"/>
  <c r="E19" i="1"/>
  <c r="E15" i="1"/>
  <c r="E16" i="1"/>
  <c r="E14" i="1"/>
  <c r="E22" i="1" l="1"/>
  <c r="E27" i="1"/>
  <c r="E17" i="1"/>
  <c r="B17" i="1"/>
  <c r="B27" i="1"/>
  <c r="B28" i="1" l="1"/>
  <c r="E28" i="1"/>
  <c r="F27" i="12"/>
  <c r="D23" i="12"/>
  <c r="G22" i="12"/>
  <c r="H22" i="12" s="1"/>
  <c r="I22" i="12" s="1"/>
  <c r="G21" i="12"/>
  <c r="H21" i="12" s="1"/>
  <c r="I21" i="12" s="1"/>
  <c r="G20" i="12"/>
  <c r="H20" i="12" s="1"/>
  <c r="I20" i="12" s="1"/>
  <c r="G19" i="12"/>
  <c r="H14" i="12"/>
  <c r="G14" i="12"/>
  <c r="H13" i="12"/>
  <c r="G13" i="12"/>
  <c r="H12" i="12"/>
  <c r="G12" i="12"/>
  <c r="D7" i="12"/>
  <c r="G6" i="12"/>
  <c r="G5" i="12"/>
  <c r="G4" i="12"/>
  <c r="I14" i="12" l="1"/>
  <c r="G23" i="12"/>
  <c r="I13" i="12"/>
  <c r="I12" i="12"/>
  <c r="I15" i="12" s="1"/>
  <c r="H19" i="12"/>
  <c r="H23" i="12" l="1"/>
  <c r="I19" i="12"/>
  <c r="I23" i="12" s="1"/>
</calcChain>
</file>

<file path=xl/sharedStrings.xml><?xml version="1.0" encoding="utf-8"?>
<sst xmlns="http://schemas.openxmlformats.org/spreadsheetml/2006/main" count="83" uniqueCount="77">
  <si>
    <t>พนักงานจ้าง</t>
  </si>
  <si>
    <t>อัตรา</t>
  </si>
  <si>
    <t>เงินเดือน/ค่าครองชีพ</t>
  </si>
  <si>
    <t>ค่าประกันสังคมร้อยละ 5</t>
  </si>
  <si>
    <t>เดือน</t>
  </si>
  <si>
    <t>ไม่กำหนดวุฒิ</t>
  </si>
  <si>
    <t>วุฒิปวช.</t>
  </si>
  <si>
    <t>วุฒิปริญญาตรี</t>
  </si>
  <si>
    <t>รวมทั้งสิ้น</t>
  </si>
  <si>
    <t>สนามกีฬา</t>
  </si>
  <si>
    <t>จำนวนขนาด</t>
  </si>
  <si>
    <t>จำนวนบุคลากร</t>
  </si>
  <si>
    <t>ค่าพัฒนาบุคลกร</t>
  </si>
  <si>
    <t>ค่าสาธารณูปโภค</t>
  </si>
  <si>
    <t>จำนวนเงินที่ได้รับการจัดสรร</t>
  </si>
  <si>
    <t>ขนาดเล็ก</t>
  </si>
  <si>
    <t>ขนาดกลาง</t>
  </si>
  <si>
    <t>ขนาดใหญ่</t>
  </si>
  <si>
    <t>ช่วงอายุ</t>
  </si>
  <si>
    <t>อัตรา/เดือน(บาท)</t>
  </si>
  <si>
    <t>จำนวนผู้สูงอายุ</t>
  </si>
  <si>
    <t>ผู้สละเบี้ย</t>
  </si>
  <si>
    <t>ปรับลด 4 %</t>
  </si>
  <si>
    <t>จำนวนทั้งสิ้น</t>
  </si>
  <si>
    <t>ได้รับการจัดสรร</t>
  </si>
  <si>
    <t>60-69 ปี</t>
  </si>
  <si>
    <t>70-79 ปี</t>
  </si>
  <si>
    <t>80-89 ปี</t>
  </si>
  <si>
    <t>90 ปี ขึ้นไป</t>
  </si>
  <si>
    <t>จำนวนผู้พิการ</t>
  </si>
  <si>
    <t>อัตรา/เดือน (บาท)</t>
  </si>
  <si>
    <t>จำนวนเงินที่ได้รับจัดสรร</t>
  </si>
  <si>
    <t xml:space="preserve">1.สัญชาติไทย   </t>
  </si>
  <si>
    <t>เบี้ยผู้พิการ</t>
  </si>
  <si>
    <t>2. มีภูมิลำเนาอยู่ในเขตองค์กรปกครองส่วนท้องถิ่นตามทะเบียนบ้าน</t>
  </si>
  <si>
    <t>3. มีบัตรประจำตัวคนพิการตามกฎหมายว่าด้วยการส่งเสริมคุณภาพชีวิตคนพิการ</t>
  </si>
  <si>
    <t>4. ไม่เป็นบุคคลซึ่งอยู่ในความอุปการะของสถานสงเคราะห์ของรัฐ ได้แก่สถานสงเคราะห์คนพิการ จำนวน 11 แห่ง ศูนย์ฝึกอาชีพ 9 แห่ง และศูนย์ออทิสติก 2 ศูนย์</t>
  </si>
  <si>
    <t>(ไม่มีเทศบาลเมืองและเทศบาลนคร)</t>
  </si>
  <si>
    <t>เงินอุดหนุนเฉพาะกิจ</t>
  </si>
  <si>
    <t>5.รายละเอียดการดำเนินการ</t>
  </si>
  <si>
    <t>รายการ</t>
  </si>
  <si>
    <t>จำนวนหน่วย</t>
  </si>
  <si>
    <t>หน่วยนับ</t>
  </si>
  <si>
    <t>ราคาต่อหน่วย
(บาท)</t>
  </si>
  <si>
    <t>จำนวนเงิน
(บาท)</t>
  </si>
  <si>
    <t>(1)</t>
  </si>
  <si>
    <t>(2)</t>
  </si>
  <si>
    <t>(3)=(1)x(2)</t>
  </si>
  <si>
    <t>5.1 ค่าครุภัณฑ์ จำนวน ......รายการ เป็นเงิน ........................... บาท ได้แก่</t>
  </si>
  <si>
    <t>(1) ..................................................</t>
  </si>
  <si>
    <t>(2) ..................................................</t>
  </si>
  <si>
    <t>(3) ..................................................</t>
  </si>
  <si>
    <t>รวมค่าครุภัณฑ์</t>
  </si>
  <si>
    <t>5.2 ค่าสิ่งก่อสร้าง จำนวน ......รายการ เป็นเงิน ........................... บาท ได้แก่</t>
  </si>
  <si>
    <t>รวมค่าสิ่งก่อสร้าง</t>
  </si>
  <si>
    <t>(1) ......................................</t>
  </si>
  <si>
    <t>(2) ......................................</t>
  </si>
  <si>
    <t>(3) ......................................</t>
  </si>
  <si>
    <t>รวมค่าปรับปรุงสิ่งก่อสร้าง</t>
  </si>
  <si>
    <t>รวมทั้งสิ้น (5.1+5.2+5.3)</t>
  </si>
  <si>
    <t>***หมายเหตุ กรอกช่องที่ hightlight สีเหลือง</t>
  </si>
  <si>
    <t>5.3 ค่าปรับปรุงสิ่งก่อสร้าง จำนวน ......รายการ เป็นเงิน ........................... บาท ได้แก่</t>
  </si>
  <si>
    <t>คำชี้แจง 
(เหตุผลความจำเป็น)</t>
  </si>
  <si>
    <t>หน่วยรับงบประมาณ :</t>
  </si>
  <si>
    <t>รายการ:เงินอุดหนุนค่าครุภัณฑ์เพื่อสนับสนุนสถานสงเคราะห์</t>
  </si>
  <si>
    <t>ปีงบประมาณ</t>
  </si>
  <si>
    <t>งบประมาณ</t>
  </si>
  <si>
    <t>ผลการเบิกจ่าย</t>
  </si>
  <si>
    <t>คำชี้แจง</t>
  </si>
  <si>
    <t>หน่วย : บาท</t>
  </si>
  <si>
    <r>
      <rPr>
        <b/>
        <sz val="16"/>
        <color theme="1"/>
        <rFont val="TH Sarabun New"/>
        <family val="2"/>
      </rPr>
      <t>1.หลักการและเหตุผล :</t>
    </r>
    <r>
      <rPr>
        <sz val="16"/>
        <color theme="1"/>
        <rFont val="TH Sarabun New"/>
        <family val="2"/>
      </rPr>
      <t xml:space="preserve"> กระทรวงพัฒนาสังคมและความมั่นคงของมนุษย์ได้ถ่ายโอนภารกิจสถานสงเคราะห์คนชรา ให้แก่ อบจ. จำนวน 12 แห่ง
</t>
    </r>
  </si>
  <si>
    <r>
      <rPr>
        <b/>
        <sz val="16"/>
        <color theme="1"/>
        <rFont val="TH Sarabun New"/>
        <family val="2"/>
      </rPr>
      <t>2.วัตถุประสงค์ :</t>
    </r>
    <r>
      <rPr>
        <sz val="16"/>
        <color theme="1"/>
        <rFont val="TH Sarabun New"/>
        <family val="2"/>
      </rPr>
      <t xml:space="preserve"> เพื่อให้บริการ ฟื้นฟู และพัฒนา ให้ผู้สูงอายุมีคุณภาพชีวิตสามารถอยู่ในสังคมได้อย่างปกติสุข</t>
    </r>
  </si>
  <si>
    <r>
      <rPr>
        <b/>
        <sz val="16"/>
        <color theme="1"/>
        <rFont val="TH Sarabun New"/>
        <family val="2"/>
      </rPr>
      <t xml:space="preserve">3.เป้าหมาย : </t>
    </r>
    <r>
      <rPr>
        <sz val="16"/>
        <color theme="1"/>
        <rFont val="TH Sarabun New"/>
        <family val="2"/>
      </rPr>
      <t>องค์การบริหารส่วนจังหวัด 10 จังหวัด / สถานสงเคราะห์คนชรา 12 แห่ง ได้แก่ 
                 1. อบจ. กาญจนบุรี (สถานสงเคราะห์คนชราเฉลิมราชกุมารี)
                 2. อบจ. จันทบุรี (สถานสงเคราะห์คนชราบ้านจันทบุรี)
                 3. อบจ. ชุมพร (สถานสงเคราะห์คนชราบ้านอู่ทอง-พนังตัก)
                 4. อบจ. เชียงใหม่ (สถานสงเคราะห์คนชราวัยทองนิเวศน์)
                 5. อบจ. ตรัง (สถานสงเคราะห์คนชราบ้านศรีตรัง)
                 6. อบจ. นครปฐม (สถานสงเคราะห์คนชรานครปฐม)
                 7. อบจ. นครปฐม (สถานสงเคราะห์คนชราเฉลิมราชกุมารี)
                 8. อบจ. นครราชสีมา (สถานสงเคราะห์คนชราโพธิ์กลาง)
                 9. อบจ. นครราชสีมา (สถานสงเคราะห์คนชราวัดม่วง)
                 10. อบจ. นครสวรรค์ (สถานสงเคราะห์คนชราบ่อแก้ว)
                 11. อบจ. มหาสารคาม (สถานสงเคราะห์คนชรามหาสารคาม)
                 12. อบจ. ลพบุรี (สถานสงเคราะห์คนชราลพบุรี)</t>
    </r>
  </si>
  <si>
    <r>
      <t xml:space="preserve">4.หลักเกณฑ์การจัดสรร : </t>
    </r>
    <r>
      <rPr>
        <sz val="16"/>
        <color theme="1"/>
        <rFont val="TH Sarabun New"/>
        <family val="2"/>
      </rPr>
      <t xml:space="preserve">พิจารณาตามเหตุผล และความจำเป็น โดยพิจารณาตามหลักเกณฑ์อัตราค่าใช้จ่าย และแนวทางการพิจารณางบประมาณรายจ่ายประจำปี
ของสำนักงบประมาณ
    </t>
    </r>
    <r>
      <rPr>
        <b/>
        <sz val="16"/>
        <color theme="1"/>
        <rFont val="TH Sarabun New"/>
        <family val="2"/>
      </rPr>
      <t>- ค่าครุภัณฑ์ :</t>
    </r>
    <r>
      <rPr>
        <sz val="16"/>
        <color theme="1"/>
        <rFont val="TH Sarabun New"/>
        <family val="2"/>
      </rPr>
      <t xml:space="preserve"> ให้ใช้ราคามาตรฐานของทางราชการ เช่น บัญชีราคามาตรฐานของสำนักงบประมาณ  กรณีที่เป็นครุภัณฑ์นอกบัญชีราคามาตรฐานของทางราชการ 
                      ต้องมีใบเสนอราคาอย่างน้อย 3 ราย /มีสถานที่ติดตั้งพร้อมรายละเอียดคุณลักษณะเฉพาะ (Spec.) 
   </t>
    </r>
    <r>
      <rPr>
        <b/>
        <sz val="16"/>
        <color theme="1"/>
        <rFont val="TH Sarabun New"/>
        <family val="2"/>
      </rPr>
      <t xml:space="preserve"> - ค่าสิ่งก่อสร้าง :</t>
    </r>
    <r>
      <rPr>
        <sz val="16"/>
        <color theme="1"/>
        <rFont val="TH Sarabun New"/>
        <family val="2"/>
      </rPr>
      <t xml:space="preserve"> มีความพร้อมด้านสถานที่ดำเนินการ  แบบรูปรายการ ประมาณราคา (BOQ) และขีดความสามารถในการดำเนินการ/เบิกจ่ายได้ทันภายในปีงบประมาณ</t>
    </r>
  </si>
  <si>
    <r>
      <t xml:space="preserve">6.ลักษณะการใช้งบประมาณ : </t>
    </r>
    <r>
      <rPr>
        <sz val="16"/>
        <color theme="1"/>
        <rFont val="TH Sarabun New"/>
        <family val="2"/>
      </rPr>
      <t>เป็นค่าใช้จ่ายสำหรับบำรุงและก่อสร้างของสถานสงเคราะห์คนชราในลักษณะรายจ่ายงบลงทุน</t>
    </r>
  </si>
  <si>
    <r>
      <t>7.ข้อมูลประกอบการพิจารณา :
7.</t>
    </r>
    <r>
      <rPr>
        <sz val="16"/>
        <color theme="1"/>
        <rFont val="TH Sarabun New"/>
        <family val="2"/>
      </rPr>
      <t xml:space="preserve">1 เหตุผล/ความจำเป็น พร้อมจัดลำดับความสำคัญ
7.2 คุณลักษณะเฉพาะของครุภัณฑ์และที่มาของราคาและราคาที่เคยจัดซื้อหรือมีใบเสนอราคามาประกอบอย่างน้อย 3 ราย
7.3 แบบรูปรายการ ประมาณราคาของราคาสิ่งก่อสร้างใหม่หรือรายการปรับปรุงสิ่งก่อสร้าง (BOQ)
7.4 ได้รับจัดสรรงบประมาณ พ.ศ. 2568 : จำนวน ............... บาท 
</t>
    </r>
  </si>
  <si>
    <t xml:space="preserve">2569 (ผลเบิกจ่าย เดือน ต.ค. - พ.ย. 2568)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</si>
</sst>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87" formatCode="_(* #,##0.00_);_(* \(#,##0.00\);_(* &quot;-&quot;??_);_(@_)"/>
    <numFmt numFmtId="188" formatCode="_(* #,##0.0_);_(* \(#,##0.0\);_(* &quot;-&quot;??_);_(@_)"/>
    <numFmt numFmtId="189" formatCode="_(* #,##0_);_(* \(#,##0\);_(* &quot;-&quot;??_);_(@_)"/>
    <numFmt numFmtId="190" formatCode="#,##0;[Red]#,##0"/>
  </numFmts>
  <fonts count="12" x14ac:knownFonts="1">
    <font>
      <sz val="11"/>
      <color theme="1"/>
      <name val="Tahoma"/>
      <family val="2"/>
      <charset val="222"/>
      <scheme val="minor"/>
    </font>
    <font>
      <sz val="11"/>
      <color theme="1"/>
      <name val="TH SarabunPSK"/>
      <family val="2"/>
    </font>
    <font>
      <sz val="11"/>
      <color theme="1"/>
      <name val="Tahoma"/>
      <family val="2"/>
      <charset val="222"/>
      <scheme val="minor"/>
    </font>
    <font>
      <b/>
      <sz val="11"/>
      <color theme="1"/>
      <name val="TH SarabunPSK"/>
      <family val="2"/>
    </font>
    <font>
      <sz val="11"/>
      <name val="TH SarabunPSK"/>
      <family val="2"/>
    </font>
    <font>
      <b/>
      <sz val="16"/>
      <color theme="1"/>
      <name val="TH Sarabun New"/>
      <family val="2"/>
    </font>
    <font>
      <sz val="11"/>
      <color theme="1"/>
      <name val="TH Sarabun New"/>
      <family val="2"/>
    </font>
    <font>
      <sz val="14"/>
      <color theme="1"/>
      <name val="TH Sarabun New"/>
      <family val="2"/>
    </font>
    <font>
      <b/>
      <sz val="11"/>
      <color theme="1"/>
      <name val="TH Sarabun New"/>
      <family val="2"/>
    </font>
    <font>
      <sz val="16"/>
      <color theme="1"/>
      <name val="TH Sarabun New"/>
      <family val="2"/>
    </font>
    <font>
      <b/>
      <sz val="16"/>
      <name val="TH Sarabun New"/>
      <family val="2"/>
    </font>
    <font>
      <sz val="16"/>
      <name val="TH Sarabun New"/>
      <family val="2"/>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187" fontId="2" fillId="0" borderId="0" applyFont="0" applyFill="0" applyBorder="0" applyAlignment="0" applyProtection="0"/>
  </cellStyleXfs>
  <cellXfs count="121">
    <xf numFmtId="0" fontId="0" fillId="0" borderId="0" xfId="0"/>
    <xf numFmtId="189" fontId="0" fillId="0" borderId="0" xfId="1" applyNumberFormat="1" applyFont="1" applyProtection="1">
      <protection locked="0"/>
    </xf>
    <xf numFmtId="187" fontId="0" fillId="0" borderId="0" xfId="1" applyFont="1" applyProtection="1">
      <protection locked="0"/>
    </xf>
    <xf numFmtId="0" fontId="0" fillId="0" borderId="0" xfId="0" applyProtection="1">
      <protection locked="0"/>
    </xf>
    <xf numFmtId="189" fontId="1" fillId="0" borderId="1" xfId="1" applyNumberFormat="1" applyFont="1" applyBorder="1" applyAlignment="1" applyProtection="1">
      <alignment horizontal="center" vertical="center"/>
      <protection locked="0"/>
    </xf>
    <xf numFmtId="189" fontId="1" fillId="0" borderId="1" xfId="1" applyNumberFormat="1" applyFont="1" applyBorder="1" applyProtection="1">
      <protection locked="0"/>
    </xf>
    <xf numFmtId="189" fontId="1" fillId="0" borderId="1" xfId="1" applyNumberFormat="1" applyFont="1" applyBorder="1" applyAlignment="1" applyProtection="1">
      <alignment horizontal="left" vertical="top"/>
      <protection locked="0"/>
    </xf>
    <xf numFmtId="187" fontId="1" fillId="0" borderId="1" xfId="1" applyFont="1" applyBorder="1" applyAlignment="1" applyProtection="1">
      <alignment horizontal="right"/>
      <protection locked="0"/>
    </xf>
    <xf numFmtId="189" fontId="0" fillId="0" borderId="0" xfId="0" applyNumberFormat="1" applyProtection="1">
      <protection locked="0"/>
    </xf>
    <xf numFmtId="189" fontId="1" fillId="0" borderId="1" xfId="0" applyNumberFormat="1" applyFont="1" applyBorder="1" applyProtection="1">
      <protection locked="0"/>
    </xf>
    <xf numFmtId="0" fontId="1" fillId="0" borderId="1" xfId="0" applyFont="1" applyBorder="1" applyProtection="1">
      <protection locked="0"/>
    </xf>
    <xf numFmtId="187" fontId="1" fillId="0" borderId="1" xfId="0" applyNumberFormat="1" applyFont="1" applyBorder="1" applyProtection="1">
      <protection locked="0"/>
    </xf>
    <xf numFmtId="189" fontId="0" fillId="0" borderId="4" xfId="1" applyNumberFormat="1" applyFont="1" applyBorder="1" applyProtection="1">
      <protection locked="0"/>
    </xf>
    <xf numFmtId="189" fontId="0" fillId="0" borderId="0" xfId="1" applyNumberFormat="1" applyFont="1" applyBorder="1" applyProtection="1">
      <protection locked="0"/>
    </xf>
    <xf numFmtId="189" fontId="3" fillId="3" borderId="1" xfId="1" applyNumberFormat="1" applyFont="1" applyFill="1" applyBorder="1" applyAlignment="1" applyProtection="1">
      <alignment horizontal="center"/>
      <protection locked="0"/>
    </xf>
    <xf numFmtId="189" fontId="1" fillId="0" borderId="1" xfId="1" applyNumberFormat="1" applyFont="1" applyFill="1" applyBorder="1" applyProtection="1">
      <protection locked="0"/>
    </xf>
    <xf numFmtId="187" fontId="1" fillId="0" borderId="1" xfId="1" applyFont="1" applyBorder="1" applyAlignment="1" applyProtection="1">
      <alignment horizontal="center"/>
      <protection locked="0"/>
    </xf>
    <xf numFmtId="189" fontId="1" fillId="0" borderId="1" xfId="0" applyNumberFormat="1" applyFont="1" applyBorder="1" applyAlignment="1" applyProtection="1">
      <alignment horizontal="center"/>
      <protection locked="0"/>
    </xf>
    <xf numFmtId="0" fontId="0" fillId="0" borderId="1" xfId="0" applyBorder="1" applyProtection="1">
      <protection locked="0"/>
    </xf>
    <xf numFmtId="187" fontId="0" fillId="0" borderId="1" xfId="0" applyNumberFormat="1" applyBorder="1" applyProtection="1">
      <protection locked="0"/>
    </xf>
    <xf numFmtId="187" fontId="0" fillId="0" borderId="0" xfId="0" applyNumberFormat="1" applyProtection="1">
      <protection locked="0"/>
    </xf>
    <xf numFmtId="189" fontId="3" fillId="3" borderId="0" xfId="1" applyNumberFormat="1" applyFont="1" applyFill="1" applyBorder="1" applyAlignment="1" applyProtection="1">
      <alignment horizontal="center"/>
      <protection locked="0"/>
    </xf>
    <xf numFmtId="0" fontId="3" fillId="3" borderId="0" xfId="0" applyFont="1" applyFill="1" applyProtection="1">
      <protection locked="0"/>
    </xf>
    <xf numFmtId="189" fontId="3" fillId="3" borderId="0" xfId="1" applyNumberFormat="1" applyFont="1" applyFill="1" applyBorder="1" applyProtection="1">
      <protection locked="0"/>
    </xf>
    <xf numFmtId="189" fontId="3" fillId="3" borderId="0" xfId="1" applyNumberFormat="1" applyFont="1" applyFill="1" applyAlignment="1" applyProtection="1">
      <alignment horizontal="center"/>
      <protection locked="0"/>
    </xf>
    <xf numFmtId="189" fontId="3" fillId="3" borderId="0" xfId="1" applyNumberFormat="1" applyFont="1" applyFill="1" applyProtection="1">
      <protection locked="0"/>
    </xf>
    <xf numFmtId="189" fontId="3" fillId="3" borderId="0" xfId="0" applyNumberFormat="1" applyFont="1" applyFill="1" applyAlignment="1" applyProtection="1">
      <alignment horizontal="right"/>
      <protection locked="0"/>
    </xf>
    <xf numFmtId="189" fontId="3" fillId="0" borderId="0" xfId="1" applyNumberFormat="1" applyFont="1" applyProtection="1">
      <protection locked="0"/>
    </xf>
    <xf numFmtId="0" fontId="1" fillId="0" borderId="0" xfId="0" applyFont="1" applyAlignment="1" applyProtection="1">
      <alignment horizontal="center"/>
      <protection locked="0"/>
    </xf>
    <xf numFmtId="189" fontId="1" fillId="3" borderId="1" xfId="1" applyNumberFormat="1" applyFont="1" applyFill="1" applyBorder="1" applyAlignment="1" applyProtection="1">
      <alignment horizontal="center"/>
      <protection locked="0"/>
    </xf>
    <xf numFmtId="188" fontId="1" fillId="3" borderId="1" xfId="1" applyNumberFormat="1" applyFont="1" applyFill="1" applyBorder="1" applyAlignment="1" applyProtection="1">
      <alignment horizontal="center"/>
      <protection locked="0"/>
    </xf>
    <xf numFmtId="189" fontId="1" fillId="0" borderId="0" xfId="1" applyNumberFormat="1" applyFont="1" applyAlignment="1" applyProtection="1">
      <alignment horizontal="center"/>
      <protection locked="0"/>
    </xf>
    <xf numFmtId="189" fontId="1" fillId="0" borderId="0" xfId="0" applyNumberFormat="1" applyFont="1" applyAlignment="1" applyProtection="1">
      <alignment horizontal="left"/>
      <protection locked="0"/>
    </xf>
    <xf numFmtId="189" fontId="1" fillId="3" borderId="1" xfId="0" applyNumberFormat="1" applyFont="1" applyFill="1" applyBorder="1" applyAlignment="1" applyProtection="1">
      <alignment horizontal="center"/>
      <protection locked="0"/>
    </xf>
    <xf numFmtId="189" fontId="1" fillId="3" borderId="1" xfId="0" applyNumberFormat="1" applyFont="1" applyFill="1" applyBorder="1" applyProtection="1">
      <protection locked="0"/>
    </xf>
    <xf numFmtId="190" fontId="1" fillId="0" borderId="0" xfId="0" applyNumberFormat="1" applyFont="1" applyProtection="1">
      <protection locked="0"/>
    </xf>
    <xf numFmtId="189" fontId="1" fillId="0" borderId="0" xfId="0" applyNumberFormat="1" applyFont="1" applyProtection="1">
      <protection locked="0"/>
    </xf>
    <xf numFmtId="189" fontId="3" fillId="0" borderId="0" xfId="0" applyNumberFormat="1" applyFont="1" applyProtection="1">
      <protection locked="0"/>
    </xf>
    <xf numFmtId="0" fontId="1" fillId="0" borderId="0" xfId="0" applyFont="1" applyProtection="1">
      <protection locked="0"/>
    </xf>
    <xf numFmtId="187" fontId="1" fillId="0" borderId="0" xfId="0" applyNumberFormat="1" applyFont="1" applyProtection="1">
      <protection locked="0"/>
    </xf>
    <xf numFmtId="188" fontId="1" fillId="0" borderId="0" xfId="1" applyNumberFormat="1" applyFont="1" applyAlignment="1" applyProtection="1">
      <alignment horizontal="center"/>
      <protection locked="0"/>
    </xf>
    <xf numFmtId="0" fontId="3" fillId="3" borderId="1" xfId="0" applyFont="1" applyFill="1" applyBorder="1" applyAlignment="1" applyProtection="1">
      <alignment horizontal="center"/>
      <protection locked="0"/>
    </xf>
    <xf numFmtId="189" fontId="1" fillId="0" borderId="0" xfId="1" applyNumberFormat="1" applyFont="1" applyProtection="1">
      <protection locked="0"/>
    </xf>
    <xf numFmtId="0" fontId="4" fillId="0" borderId="0" xfId="0" applyFont="1" applyProtection="1">
      <protection locked="0"/>
    </xf>
    <xf numFmtId="0" fontId="3" fillId="3" borderId="1" xfId="0" applyFont="1" applyFill="1" applyBorder="1" applyAlignment="1" applyProtection="1">
      <alignment horizontal="center"/>
      <protection locked="0"/>
    </xf>
    <xf numFmtId="189" fontId="3" fillId="3" borderId="1" xfId="1" applyNumberFormat="1" applyFont="1" applyFill="1" applyBorder="1" applyAlignment="1" applyProtection="1">
      <alignment horizontal="center"/>
      <protection locked="0"/>
    </xf>
    <xf numFmtId="187" fontId="3" fillId="3" borderId="1" xfId="0" applyNumberFormat="1" applyFont="1" applyFill="1" applyBorder="1" applyAlignment="1" applyProtection="1">
      <alignment horizontal="center"/>
      <protection locked="0"/>
    </xf>
    <xf numFmtId="189" fontId="1" fillId="0" borderId="1" xfId="1" applyNumberFormat="1" applyFont="1" applyBorder="1" applyAlignment="1" applyProtection="1">
      <alignment horizontal="center" vertical="center"/>
      <protection locked="0"/>
    </xf>
    <xf numFmtId="187" fontId="1" fillId="0" borderId="1" xfId="1" applyFont="1" applyBorder="1" applyAlignment="1" applyProtection="1">
      <alignment horizontal="center" vertical="center"/>
      <protection locked="0"/>
    </xf>
    <xf numFmtId="0" fontId="5" fillId="3" borderId="9"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6" fillId="0" borderId="0" xfId="0" applyFont="1"/>
    <xf numFmtId="0" fontId="5" fillId="0" borderId="4" xfId="0" applyFont="1" applyBorder="1" applyAlignment="1">
      <alignment horizontal="center" vertical="center"/>
    </xf>
    <xf numFmtId="0" fontId="5" fillId="0" borderId="0" xfId="0" applyFont="1" applyBorder="1" applyAlignment="1">
      <alignment horizontal="center" vertical="center"/>
    </xf>
    <xf numFmtId="0" fontId="5" fillId="0" borderId="8" xfId="0" applyFont="1" applyBorder="1" applyAlignment="1">
      <alignment horizontal="center" vertical="center"/>
    </xf>
    <xf numFmtId="0" fontId="5" fillId="2" borderId="4" xfId="0" applyFont="1" applyFill="1" applyBorder="1" applyAlignment="1">
      <alignment vertical="center"/>
    </xf>
    <xf numFmtId="189" fontId="7" fillId="2" borderId="0" xfId="1" applyNumberFormat="1" applyFont="1" applyFill="1" applyBorder="1" applyAlignment="1">
      <alignment vertical="center"/>
    </xf>
    <xf numFmtId="0" fontId="9" fillId="0" borderId="11" xfId="0" applyFont="1" applyBorder="1" applyAlignment="1">
      <alignment horizontal="left" vertical="top" wrapText="1"/>
    </xf>
    <xf numFmtId="0" fontId="9" fillId="0" borderId="3" xfId="0" applyFont="1" applyBorder="1" applyAlignment="1">
      <alignment horizontal="left" vertical="top" wrapText="1"/>
    </xf>
    <xf numFmtId="0" fontId="9" fillId="0" borderId="10" xfId="0" applyFont="1" applyBorder="1" applyAlignment="1">
      <alignment horizontal="left" vertical="top" wrapText="1"/>
    </xf>
    <xf numFmtId="0" fontId="9" fillId="0" borderId="12" xfId="0" applyFont="1" applyBorder="1" applyAlignment="1">
      <alignment horizontal="left" vertical="top" wrapText="1"/>
    </xf>
    <xf numFmtId="0" fontId="9" fillId="0" borderId="13" xfId="0" applyFont="1" applyBorder="1" applyAlignment="1">
      <alignment horizontal="left" vertical="top" wrapText="1"/>
    </xf>
    <xf numFmtId="0" fontId="9" fillId="0" borderId="5" xfId="0" applyFont="1" applyBorder="1" applyAlignment="1">
      <alignment horizontal="left" vertical="top" wrapText="1"/>
    </xf>
    <xf numFmtId="0" fontId="9" fillId="0" borderId="15" xfId="0" applyFont="1" applyBorder="1" applyAlignment="1">
      <alignment horizontal="left" vertical="top" wrapText="1"/>
    </xf>
    <xf numFmtId="0" fontId="9" fillId="0" borderId="1" xfId="0" applyFont="1" applyBorder="1" applyAlignment="1">
      <alignment horizontal="left" vertical="top" wrapText="1"/>
    </xf>
    <xf numFmtId="0" fontId="9" fillId="0" borderId="16"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5" xfId="0" applyFont="1" applyBorder="1" applyAlignment="1">
      <alignment horizontal="left" vertical="top"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5" xfId="0" applyFont="1" applyBorder="1" applyAlignment="1">
      <alignment horizontal="left" vertical="center" wrapText="1"/>
    </xf>
    <xf numFmtId="0" fontId="5" fillId="0" borderId="1" xfId="0" applyFont="1" applyBorder="1" applyAlignment="1">
      <alignment horizontal="center" vertical="center" wrapText="1"/>
    </xf>
    <xf numFmtId="189" fontId="5" fillId="0" borderId="1" xfId="1"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49" fontId="5" fillId="0" borderId="1" xfId="0" applyNumberFormat="1" applyFont="1" applyBorder="1" applyAlignment="1">
      <alignment horizontal="center" vertical="center" wrapText="1"/>
    </xf>
    <xf numFmtId="0" fontId="9" fillId="3" borderId="12" xfId="0" applyFont="1" applyFill="1" applyBorder="1" applyAlignment="1">
      <alignment horizontal="left" vertical="center"/>
    </xf>
    <xf numFmtId="0" fontId="9" fillId="3" borderId="13" xfId="0" applyFont="1" applyFill="1" applyBorder="1" applyAlignment="1">
      <alignment horizontal="left" vertical="center"/>
    </xf>
    <xf numFmtId="0" fontId="9" fillId="3" borderId="5" xfId="0" applyFont="1" applyFill="1" applyBorder="1" applyAlignment="1">
      <alignment horizontal="left" vertical="center"/>
    </xf>
    <xf numFmtId="0" fontId="9" fillId="3" borderId="1" xfId="0" applyFont="1" applyFill="1" applyBorder="1" applyAlignment="1">
      <alignment vertical="center"/>
    </xf>
    <xf numFmtId="189" fontId="9" fillId="3" borderId="1" xfId="1" applyNumberFormat="1" applyFont="1" applyFill="1" applyBorder="1" applyAlignment="1">
      <alignment vertical="center"/>
    </xf>
    <xf numFmtId="189" fontId="5" fillId="3" borderId="1" xfId="1" applyNumberFormat="1" applyFont="1" applyFill="1" applyBorder="1" applyAlignment="1">
      <alignment horizontal="center" vertical="center"/>
    </xf>
    <xf numFmtId="189" fontId="9" fillId="3" borderId="1" xfId="1" applyNumberFormat="1" applyFont="1" applyFill="1" applyBorder="1" applyAlignment="1">
      <alignment horizontal="center" vertical="center"/>
    </xf>
    <xf numFmtId="0" fontId="9" fillId="3" borderId="1" xfId="0" applyFont="1" applyFill="1" applyBorder="1" applyAlignment="1">
      <alignment horizontal="center" vertical="center"/>
    </xf>
    <xf numFmtId="0" fontId="9" fillId="2" borderId="2" xfId="0" applyFont="1" applyFill="1" applyBorder="1" applyAlignment="1">
      <alignment horizontal="center" vertical="center"/>
    </xf>
    <xf numFmtId="189" fontId="9" fillId="2" borderId="2" xfId="1" applyNumberFormat="1" applyFont="1" applyFill="1" applyBorder="1" applyAlignment="1">
      <alignment vertical="center"/>
    </xf>
    <xf numFmtId="189" fontId="5" fillId="2" borderId="2" xfId="1" applyNumberFormat="1" applyFont="1" applyFill="1" applyBorder="1" applyAlignment="1">
      <alignment horizontal="center" vertical="center"/>
    </xf>
    <xf numFmtId="189" fontId="9" fillId="2" borderId="2" xfId="1" applyNumberFormat="1" applyFont="1" applyFill="1" applyBorder="1" applyAlignment="1">
      <alignment horizontal="center" vertical="center"/>
    </xf>
    <xf numFmtId="0" fontId="9" fillId="2" borderId="1" xfId="0" applyFont="1" applyFill="1" applyBorder="1" applyAlignment="1">
      <alignment horizontal="center" vertical="center"/>
    </xf>
    <xf numFmtId="189" fontId="9" fillId="2" borderId="1" xfId="1" applyNumberFormat="1" applyFont="1" applyFill="1" applyBorder="1" applyAlignment="1">
      <alignment vertical="center"/>
    </xf>
    <xf numFmtId="189" fontId="5" fillId="2" borderId="1" xfId="1" applyNumberFormat="1" applyFont="1" applyFill="1" applyBorder="1" applyAlignment="1">
      <alignment horizontal="center" vertical="center"/>
    </xf>
    <xf numFmtId="189" fontId="9" fillId="2" borderId="1" xfId="1" applyNumberFormat="1" applyFont="1" applyFill="1" applyBorder="1" applyAlignment="1">
      <alignment horizontal="center" vertical="center"/>
    </xf>
    <xf numFmtId="0" fontId="5" fillId="2" borderId="1" xfId="0" applyFont="1" applyFill="1" applyBorder="1" applyAlignment="1">
      <alignment horizontal="center" vertical="center"/>
    </xf>
    <xf numFmtId="0" fontId="5" fillId="0" borderId="1" xfId="0" applyFont="1" applyBorder="1" applyAlignment="1">
      <alignment horizontal="left" vertical="top"/>
    </xf>
    <xf numFmtId="0" fontId="5" fillId="0" borderId="2" xfId="0" applyFont="1" applyFill="1" applyBorder="1" applyAlignment="1">
      <alignment horizontal="left" vertical="top" wrapText="1"/>
    </xf>
    <xf numFmtId="0" fontId="9" fillId="0" borderId="14" xfId="0" applyFont="1" applyFill="1" applyBorder="1" applyAlignment="1">
      <alignment horizontal="right" vertical="top" wrapText="1"/>
    </xf>
    <xf numFmtId="0" fontId="10" fillId="4" borderId="14" xfId="0" quotePrefix="1" applyFont="1" applyFill="1" applyBorder="1" applyAlignment="1">
      <alignment horizontal="center" vertical="center"/>
    </xf>
    <xf numFmtId="0" fontId="10" fillId="4" borderId="14" xfId="0" quotePrefix="1" applyFont="1" applyFill="1" applyBorder="1" applyAlignment="1">
      <alignment horizontal="center" vertical="center" wrapText="1"/>
    </xf>
    <xf numFmtId="0" fontId="10" fillId="4" borderId="9" xfId="0" quotePrefix="1" applyFont="1" applyFill="1" applyBorder="1" applyAlignment="1">
      <alignment horizontal="center"/>
    </xf>
    <xf numFmtId="0" fontId="10" fillId="4" borderId="6" xfId="0" quotePrefix="1" applyFont="1" applyFill="1" applyBorder="1" applyAlignment="1">
      <alignment horizontal="center"/>
    </xf>
    <xf numFmtId="0" fontId="10" fillId="4" borderId="7" xfId="0" quotePrefix="1" applyFont="1" applyFill="1" applyBorder="1" applyAlignment="1">
      <alignment horizontal="center"/>
    </xf>
    <xf numFmtId="0" fontId="11" fillId="0" borderId="1" xfId="0" applyFont="1" applyBorder="1" applyAlignment="1">
      <alignment horizontal="center" wrapText="1"/>
    </xf>
    <xf numFmtId="37" fontId="11" fillId="3" borderId="1" xfId="1" applyNumberFormat="1" applyFont="1" applyFill="1" applyBorder="1" applyAlignment="1">
      <alignment horizontal="center"/>
    </xf>
    <xf numFmtId="37" fontId="11" fillId="3" borderId="1" xfId="0" applyNumberFormat="1" applyFont="1" applyFill="1" applyBorder="1" applyAlignment="1">
      <alignment horizontal="center"/>
    </xf>
    <xf numFmtId="0" fontId="11" fillId="3" borderId="1" xfId="0" applyFont="1" applyFill="1" applyBorder="1" applyAlignment="1">
      <alignment horizontal="center"/>
    </xf>
    <xf numFmtId="0" fontId="11" fillId="0" borderId="1" xfId="0" applyFont="1" applyBorder="1" applyAlignment="1">
      <alignment horizontal="center" vertical="center" wrapText="1"/>
    </xf>
    <xf numFmtId="0" fontId="9" fillId="0" borderId="6" xfId="0" applyFont="1" applyBorder="1" applyAlignment="1">
      <alignment horizontal="left"/>
    </xf>
    <xf numFmtId="0" fontId="9" fillId="0" borderId="0" xfId="0" applyFont="1" applyBorder="1" applyAlignment="1">
      <alignment horizontal="left"/>
    </xf>
    <xf numFmtId="189" fontId="6" fillId="0" borderId="0" xfId="1" applyNumberFormat="1" applyFont="1"/>
    <xf numFmtId="189" fontId="8" fillId="0" borderId="0" xfId="1" applyNumberFormat="1" applyFont="1"/>
    <xf numFmtId="0" fontId="6" fillId="2" borderId="0" xfId="0" applyFont="1" applyFill="1" applyBorder="1"/>
    <xf numFmtId="189" fontId="6" fillId="2" borderId="0" xfId="1" applyNumberFormat="1" applyFont="1" applyFill="1" applyBorder="1"/>
    <xf numFmtId="189" fontId="8" fillId="2" borderId="0" xfId="1" applyNumberFormat="1" applyFont="1" applyFill="1" applyBorder="1"/>
    <xf numFmtId="0" fontId="6" fillId="2" borderId="8" xfId="0" applyFont="1" applyFill="1" applyBorder="1"/>
    <xf numFmtId="0" fontId="7" fillId="2" borderId="0" xfId="0" applyFont="1" applyFill="1" applyBorder="1" applyAlignment="1">
      <alignment vertical="center"/>
    </xf>
    <xf numFmtId="0" fontId="7" fillId="2" borderId="11" xfId="0" applyFont="1" applyFill="1" applyBorder="1" applyAlignment="1">
      <alignment vertical="center"/>
    </xf>
    <xf numFmtId="189" fontId="6" fillId="2" borderId="3" xfId="1" applyNumberFormat="1" applyFont="1" applyFill="1" applyBorder="1"/>
    <xf numFmtId="0" fontId="7" fillId="2" borderId="3" xfId="0" applyFont="1" applyFill="1" applyBorder="1" applyAlignment="1">
      <alignment vertical="center"/>
    </xf>
    <xf numFmtId="189" fontId="8" fillId="2" borderId="3" xfId="1" applyNumberFormat="1" applyFont="1" applyFill="1" applyBorder="1"/>
    <xf numFmtId="0" fontId="6" fillId="2" borderId="10" xfId="0" applyFont="1" applyFill="1" applyBorder="1"/>
  </cellXfs>
  <cellStyles count="2">
    <cellStyle name="จุลภาค" xfId="1" builtinId="3"/>
    <cellStyle name="ปกติ"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4</xdr:col>
      <xdr:colOff>265814</xdr:colOff>
      <xdr:row>1</xdr:row>
      <xdr:rowOff>110755</xdr:rowOff>
    </xdr:from>
    <xdr:to>
      <xdr:col>5</xdr:col>
      <xdr:colOff>1628687</xdr:colOff>
      <xdr:row>4</xdr:row>
      <xdr:rowOff>25916</xdr:rowOff>
    </xdr:to>
    <xdr:sp macro="" textlink="">
      <xdr:nvSpPr>
        <xdr:cNvPr id="2" name="Rectangle 1">
          <a:extLst>
            <a:ext uri="{FF2B5EF4-FFF2-40B4-BE49-F238E27FC236}">
              <a16:creationId xmlns:a16="http://schemas.microsoft.com/office/drawing/2014/main" id="{00000000-0008-0000-0100-000002000000}"/>
            </a:ext>
          </a:extLst>
        </xdr:cNvPr>
        <xdr:cNvSpPr/>
      </xdr:nvSpPr>
      <xdr:spPr>
        <a:xfrm>
          <a:off x="5781454" y="376569"/>
          <a:ext cx="2769471" cy="712603"/>
        </a:xfrm>
        <a:prstGeom prst="rect">
          <a:avLst/>
        </a:prstGeom>
        <a:ln>
          <a:solidFill>
            <a:schemeClr val="bg1"/>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th-TH" sz="1600">
              <a:latin typeface="TH SarabunPSK" panose="020B0500040200020003" pitchFamily="34" charset="-34"/>
              <a:cs typeface="TH SarabunPSK" panose="020B0500040200020003" pitchFamily="34" charset="-34"/>
            </a:rPr>
            <a:t>รหัสกรม</a:t>
          </a:r>
          <a:r>
            <a:rPr lang="en-US" sz="1600">
              <a:latin typeface="TH SarabunPSK" panose="020B0500040200020003" pitchFamily="34" charset="-34"/>
              <a:cs typeface="TH SarabunPSK" panose="020B0500040200020003" pitchFamily="34" charset="-34"/>
            </a:rPr>
            <a:t>_</a:t>
          </a:r>
          <a:r>
            <a:rPr lang="th-TH" sz="1600" baseline="0">
              <a:latin typeface="TH SarabunPSK" panose="020B0500040200020003" pitchFamily="34" charset="-34"/>
              <a:cs typeface="TH SarabunPSK" panose="020B0500040200020003" pitchFamily="34" charset="-34"/>
            </a:rPr>
            <a:t>กิจกรรม</a:t>
          </a:r>
          <a:r>
            <a:rPr lang="en-US" sz="1600" baseline="0">
              <a:latin typeface="TH SarabunPSK" panose="020B0500040200020003" pitchFamily="34" charset="-34"/>
              <a:cs typeface="TH SarabunPSK" panose="020B0500040200020003" pitchFamily="34" charset="-34"/>
            </a:rPr>
            <a:t>_</a:t>
          </a:r>
          <a:r>
            <a:rPr lang="th-TH" sz="1600" baseline="0">
              <a:latin typeface="TH SarabunPSK" panose="020B0500040200020003" pitchFamily="34" charset="-34"/>
              <a:cs typeface="TH SarabunPSK" panose="020B0500040200020003" pitchFamily="34" charset="-34"/>
            </a:rPr>
            <a:t>ประเภทเงิน</a:t>
          </a:r>
          <a:r>
            <a:rPr lang="en-US" sz="1600" baseline="0">
              <a:latin typeface="TH SarabunPSK" panose="020B0500040200020003" pitchFamily="34" charset="-34"/>
              <a:cs typeface="TH SarabunPSK" panose="020B0500040200020003" pitchFamily="34" charset="-34"/>
            </a:rPr>
            <a:t>_</a:t>
          </a:r>
          <a:r>
            <a:rPr lang="th-TH" sz="1600" baseline="0">
              <a:latin typeface="TH SarabunPSK" panose="020B0500040200020003" pitchFamily="34" charset="-34"/>
              <a:cs typeface="TH SarabunPSK" panose="020B0500040200020003" pitchFamily="34" charset="-34"/>
            </a:rPr>
            <a:t>รายการ</a:t>
          </a:r>
          <a:endParaRPr lang="en-US" sz="1600">
            <a:latin typeface="TH SarabunPSK" panose="020B0500040200020003" pitchFamily="34" charset="-34"/>
            <a:cs typeface="TH SarabunPSK" panose="020B0500040200020003" pitchFamily="34" charset="-34"/>
          </a:endParaRPr>
        </a:p>
        <a:p>
          <a:pPr algn="ctr"/>
          <a:r>
            <a:rPr lang="en-US" sz="1600">
              <a:latin typeface="TH SarabunPSK" panose="020B0500040200020003" pitchFamily="34" charset="-34"/>
              <a:cs typeface="TH SarabunPSK" panose="020B0500040200020003" pitchFamily="34" charset="-34"/>
            </a:rPr>
            <a:t>xxxxx_3_2_</a:t>
          </a:r>
          <a:r>
            <a:rPr lang="th-TH" sz="1600">
              <a:latin typeface="TH SarabunPSK" panose="020B0500040200020003" pitchFamily="34" charset="-34"/>
              <a:cs typeface="TH SarabunPSK" panose="020B0500040200020003" pitchFamily="34" charset="-34"/>
            </a:rPr>
            <a:t>01</a:t>
          </a:r>
          <a:endParaRPr lang="en-US" sz="1600">
            <a:latin typeface="TH SarabunPSK" panose="020B0500040200020003" pitchFamily="34" charset="-34"/>
            <a:cs typeface="TH SarabunPSK" panose="020B0500040200020003" pitchFamily="34" charset="-34"/>
          </a:endParaRPr>
        </a:p>
      </xdr:txBody>
    </xdr:sp>
    <xdr:clientData/>
  </xdr:twoCellAnchor>
</xdr:wsDr>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29"/>
  <sheetViews>
    <sheetView workbookViewId="0">
      <selection activeCell="J29" sqref="J29"/>
    </sheetView>
  </sheetViews>
  <sheetFormatPr defaultColWidth="9.125" defaultRowHeight="14.25" x14ac:dyDescent="0.2"/>
  <cols>
    <col min="1" max="1" width="9.125" style="3"/>
    <col min="2" max="2" width="10.125" style="3" customWidth="1"/>
    <col min="3" max="3" width="9" style="3" customWidth="1"/>
    <col min="4" max="4" width="10.875" style="3" customWidth="1"/>
    <col min="5" max="5" width="5.75" style="3" customWidth="1"/>
    <col min="6" max="6" width="14.375" style="3" customWidth="1"/>
    <col min="7" max="7" width="9" style="3" customWidth="1"/>
    <col min="8" max="8" width="9.125" style="20" customWidth="1"/>
    <col min="9" max="9" width="12.875" style="3" customWidth="1"/>
    <col min="10" max="10" width="14.625" style="3" customWidth="1"/>
    <col min="11" max="11" width="11.375" style="3" customWidth="1"/>
    <col min="12" max="16384" width="9.125" style="3"/>
  </cols>
  <sheetData>
    <row r="1" spans="2:11" x14ac:dyDescent="0.2">
      <c r="B1" s="1"/>
      <c r="C1" s="1"/>
      <c r="D1" s="1"/>
      <c r="E1" s="1"/>
      <c r="F1" s="1"/>
      <c r="G1" s="1"/>
      <c r="H1" s="2"/>
    </row>
    <row r="2" spans="2:11" ht="17.25" x14ac:dyDescent="0.2">
      <c r="B2" s="47" t="s">
        <v>0</v>
      </c>
      <c r="C2" s="4"/>
      <c r="D2" s="47" t="s">
        <v>1</v>
      </c>
      <c r="E2" s="4"/>
      <c r="F2" s="47" t="s">
        <v>2</v>
      </c>
      <c r="G2" s="47" t="s">
        <v>3</v>
      </c>
      <c r="H2" s="48" t="s">
        <v>4</v>
      </c>
    </row>
    <row r="3" spans="2:11" ht="17.25" x14ac:dyDescent="0.2">
      <c r="B3" s="47"/>
      <c r="C3" s="4"/>
      <c r="D3" s="47"/>
      <c r="E3" s="4"/>
      <c r="F3" s="47"/>
      <c r="G3" s="47"/>
      <c r="H3" s="48"/>
    </row>
    <row r="4" spans="2:11" ht="17.25" x14ac:dyDescent="0.4">
      <c r="B4" s="5" t="s">
        <v>5</v>
      </c>
      <c r="C4" s="5"/>
      <c r="D4" s="5">
        <v>0</v>
      </c>
      <c r="E4" s="5"/>
      <c r="F4" s="5">
        <v>10000</v>
      </c>
      <c r="G4" s="6">
        <f>F4*5/100</f>
        <v>500</v>
      </c>
      <c r="H4" s="7">
        <v>12</v>
      </c>
      <c r="I4" s="8"/>
      <c r="J4" s="8"/>
      <c r="K4" s="8"/>
    </row>
    <row r="5" spans="2:11" ht="17.25" x14ac:dyDescent="0.4">
      <c r="B5" s="5" t="s">
        <v>6</v>
      </c>
      <c r="C5" s="5"/>
      <c r="D5" s="5">
        <v>0</v>
      </c>
      <c r="E5" s="5"/>
      <c r="F5" s="5">
        <v>11400</v>
      </c>
      <c r="G5" s="6">
        <f>F5*5/100</f>
        <v>570</v>
      </c>
      <c r="H5" s="7">
        <v>12</v>
      </c>
      <c r="I5" s="8"/>
      <c r="J5" s="8"/>
      <c r="K5" s="8"/>
    </row>
    <row r="6" spans="2:11" ht="17.25" x14ac:dyDescent="0.4">
      <c r="B6" s="5" t="s">
        <v>7</v>
      </c>
      <c r="C6" s="5"/>
      <c r="D6" s="5">
        <v>0</v>
      </c>
      <c r="E6" s="5"/>
      <c r="F6" s="5">
        <v>15000</v>
      </c>
      <c r="G6" s="6">
        <f>F6*5/100</f>
        <v>750</v>
      </c>
      <c r="H6" s="7">
        <v>12</v>
      </c>
      <c r="I6" s="8"/>
      <c r="J6" s="8"/>
      <c r="K6" s="8"/>
    </row>
    <row r="7" spans="2:11" ht="17.25" x14ac:dyDescent="0.4">
      <c r="B7" s="5" t="s">
        <v>8</v>
      </c>
      <c r="C7" s="5"/>
      <c r="D7" s="9">
        <f>SUM(D4:D6)</f>
        <v>0</v>
      </c>
      <c r="E7" s="9"/>
      <c r="F7" s="10"/>
      <c r="G7" s="10"/>
      <c r="H7" s="11"/>
      <c r="I7" s="12"/>
      <c r="J7" s="13"/>
      <c r="K7" s="13"/>
    </row>
    <row r="10" spans="2:11" ht="17.25" customHeight="1" x14ac:dyDescent="0.4">
      <c r="B10" s="45" t="s">
        <v>9</v>
      </c>
      <c r="C10" s="14"/>
      <c r="D10" s="44" t="s">
        <v>10</v>
      </c>
      <c r="E10" s="41"/>
      <c r="F10" s="44" t="s">
        <v>11</v>
      </c>
      <c r="G10" s="44" t="s">
        <v>12</v>
      </c>
      <c r="H10" s="46" t="s">
        <v>13</v>
      </c>
      <c r="I10" s="44" t="s">
        <v>14</v>
      </c>
    </row>
    <row r="11" spans="2:11" ht="17.25" customHeight="1" x14ac:dyDescent="0.4">
      <c r="B11" s="45"/>
      <c r="C11" s="14"/>
      <c r="D11" s="44"/>
      <c r="E11" s="41"/>
      <c r="F11" s="44"/>
      <c r="G11" s="44"/>
      <c r="H11" s="46"/>
      <c r="I11" s="44"/>
    </row>
    <row r="12" spans="2:11" ht="17.25" x14ac:dyDescent="0.4">
      <c r="B12" s="15" t="s">
        <v>15</v>
      </c>
      <c r="C12" s="15"/>
      <c r="D12" s="10">
        <v>0</v>
      </c>
      <c r="E12" s="10"/>
      <c r="F12" s="10">
        <v>0</v>
      </c>
      <c r="G12" s="5">
        <f>F12*6000</f>
        <v>0</v>
      </c>
      <c r="H12" s="16">
        <f>D12*144000</f>
        <v>0</v>
      </c>
      <c r="I12" s="17" t="e">
        <f>#REF!+H12+G12</f>
        <v>#REF!</v>
      </c>
    </row>
    <row r="13" spans="2:11" ht="17.25" x14ac:dyDescent="0.4">
      <c r="B13" s="15" t="s">
        <v>16</v>
      </c>
      <c r="C13" s="15"/>
      <c r="D13" s="10">
        <v>0</v>
      </c>
      <c r="E13" s="10"/>
      <c r="F13" s="10">
        <v>0</v>
      </c>
      <c r="G13" s="5">
        <f>F13*6000</f>
        <v>0</v>
      </c>
      <c r="H13" s="16">
        <f>D13*170400</f>
        <v>0</v>
      </c>
      <c r="I13" s="17" t="e">
        <f>#REF!+H13+G13</f>
        <v>#REF!</v>
      </c>
    </row>
    <row r="14" spans="2:11" ht="17.25" x14ac:dyDescent="0.4">
      <c r="B14" s="15" t="s">
        <v>17</v>
      </c>
      <c r="C14" s="15"/>
      <c r="D14" s="10">
        <v>0</v>
      </c>
      <c r="E14" s="10"/>
      <c r="F14" s="10">
        <v>0</v>
      </c>
      <c r="G14" s="5">
        <f>F14*6000</f>
        <v>0</v>
      </c>
      <c r="H14" s="16">
        <f>D14*216000</f>
        <v>0</v>
      </c>
      <c r="I14" s="17" t="e">
        <f>#REF!+H14+G14</f>
        <v>#REF!</v>
      </c>
    </row>
    <row r="15" spans="2:11" ht="17.25" x14ac:dyDescent="0.4">
      <c r="B15" s="15" t="s">
        <v>8</v>
      </c>
      <c r="C15" s="15"/>
      <c r="D15" s="18"/>
      <c r="E15" s="18"/>
      <c r="F15" s="18"/>
      <c r="G15" s="18"/>
      <c r="H15" s="19"/>
      <c r="I15" s="17" t="e">
        <f>SUM(I12:I14)</f>
        <v>#REF!</v>
      </c>
    </row>
    <row r="17" spans="2:23" x14ac:dyDescent="0.2">
      <c r="G17" s="8"/>
    </row>
    <row r="18" spans="2:23" ht="17.25" x14ac:dyDescent="0.4">
      <c r="B18" s="21" t="s">
        <v>18</v>
      </c>
      <c r="C18" s="22" t="s">
        <v>19</v>
      </c>
      <c r="D18" s="23" t="s">
        <v>20</v>
      </c>
      <c r="E18" s="23"/>
      <c r="F18" s="24" t="s">
        <v>21</v>
      </c>
      <c r="G18" s="25" t="s">
        <v>22</v>
      </c>
      <c r="H18" s="25" t="s">
        <v>23</v>
      </c>
      <c r="I18" s="26" t="s">
        <v>24</v>
      </c>
    </row>
    <row r="19" spans="2:23" ht="17.25" x14ac:dyDescent="0.4">
      <c r="B19" s="27" t="s">
        <v>25</v>
      </c>
      <c r="C19" s="28">
        <v>600</v>
      </c>
      <c r="D19" s="29">
        <v>5157785</v>
      </c>
      <c r="E19" s="29"/>
      <c r="F19" s="30">
        <v>0</v>
      </c>
      <c r="G19" s="31">
        <f>D19*4/100</f>
        <v>206311.4</v>
      </c>
      <c r="H19" s="31">
        <f>D19-F19-G19</f>
        <v>4951473.5999999996</v>
      </c>
      <c r="I19" s="32">
        <f>H19*12*C19</f>
        <v>35650609920</v>
      </c>
    </row>
    <row r="20" spans="2:23" ht="17.25" x14ac:dyDescent="0.4">
      <c r="B20" s="27" t="s">
        <v>26</v>
      </c>
      <c r="C20" s="28">
        <v>700</v>
      </c>
      <c r="D20" s="29">
        <v>2410831</v>
      </c>
      <c r="E20" s="29"/>
      <c r="F20" s="30">
        <v>0</v>
      </c>
      <c r="G20" s="31">
        <f>D20*4/100</f>
        <v>96433.24</v>
      </c>
      <c r="H20" s="31">
        <f>D20-F20-G20</f>
        <v>2314397.7599999998</v>
      </c>
      <c r="I20" s="32">
        <f>H20*C20*12</f>
        <v>19440941183.999996</v>
      </c>
    </row>
    <row r="21" spans="2:23" ht="17.25" x14ac:dyDescent="0.4">
      <c r="B21" s="27" t="s">
        <v>27</v>
      </c>
      <c r="C21" s="28">
        <v>800</v>
      </c>
      <c r="D21" s="29">
        <v>1035290</v>
      </c>
      <c r="E21" s="29"/>
      <c r="F21" s="30">
        <v>0</v>
      </c>
      <c r="G21" s="31">
        <f>D21*4/100</f>
        <v>41411.599999999999</v>
      </c>
      <c r="H21" s="31">
        <f>D21-F21-G21</f>
        <v>993878.4</v>
      </c>
      <c r="I21" s="32">
        <f>H21*C21*12</f>
        <v>9541232640</v>
      </c>
    </row>
    <row r="22" spans="2:23" ht="17.25" x14ac:dyDescent="0.4">
      <c r="B22" s="27" t="s">
        <v>28</v>
      </c>
      <c r="C22" s="28">
        <v>1000</v>
      </c>
      <c r="D22" s="29">
        <v>156647</v>
      </c>
      <c r="E22" s="29"/>
      <c r="F22" s="30">
        <v>0</v>
      </c>
      <c r="G22" s="31">
        <f>D22*4/100</f>
        <v>6265.88</v>
      </c>
      <c r="H22" s="31">
        <f>D22-F22-G22</f>
        <v>150381.12</v>
      </c>
      <c r="I22" s="32">
        <f>H22*C22*12</f>
        <v>1804573440</v>
      </c>
    </row>
    <row r="23" spans="2:23" ht="17.25" x14ac:dyDescent="0.4">
      <c r="B23" s="27" t="s">
        <v>8</v>
      </c>
      <c r="D23" s="33">
        <f>SUM(D19:D22)</f>
        <v>8760553</v>
      </c>
      <c r="E23" s="33"/>
      <c r="F23" s="34">
        <v>0</v>
      </c>
      <c r="G23" s="35">
        <f>SUM(G19:G22)</f>
        <v>350422.12</v>
      </c>
      <c r="H23" s="36">
        <f>SUM(H19:H22)</f>
        <v>8410130.879999999</v>
      </c>
      <c r="I23" s="37">
        <f>SUM(I19:I22)</f>
        <v>66437357184</v>
      </c>
    </row>
    <row r="24" spans="2:23" ht="17.25" x14ac:dyDescent="0.4">
      <c r="B24" s="38"/>
      <c r="C24" s="38"/>
      <c r="D24" s="31"/>
      <c r="E24" s="31"/>
      <c r="F24" s="38"/>
      <c r="G24" s="38"/>
      <c r="H24" s="39"/>
      <c r="I24" s="38"/>
    </row>
    <row r="26" spans="2:23" ht="17.25" x14ac:dyDescent="0.4">
      <c r="B26" s="38"/>
      <c r="C26" s="28" t="s">
        <v>29</v>
      </c>
      <c r="D26" s="38" t="s">
        <v>30</v>
      </c>
      <c r="E26" s="28" t="s">
        <v>4</v>
      </c>
      <c r="F26" s="38" t="s">
        <v>31</v>
      </c>
      <c r="G26" s="38"/>
      <c r="H26" s="39"/>
      <c r="I26" s="40"/>
      <c r="J26" s="38" t="s">
        <v>32</v>
      </c>
      <c r="K26" s="38"/>
      <c r="L26" s="38"/>
      <c r="M26" s="38"/>
      <c r="N26" s="38"/>
      <c r="O26" s="38"/>
      <c r="P26" s="38"/>
      <c r="Q26" s="38"/>
      <c r="R26" s="38"/>
      <c r="S26" s="38"/>
      <c r="T26" s="38"/>
      <c r="U26" s="38"/>
      <c r="V26" s="38"/>
      <c r="W26" s="38"/>
    </row>
    <row r="27" spans="2:23" ht="17.25" x14ac:dyDescent="0.4">
      <c r="B27" s="38" t="s">
        <v>33</v>
      </c>
      <c r="C27" s="38">
        <v>0</v>
      </c>
      <c r="D27" s="28">
        <v>800</v>
      </c>
      <c r="E27" s="28">
        <v>12</v>
      </c>
      <c r="F27" s="42">
        <f>E27*D27*C27</f>
        <v>0</v>
      </c>
      <c r="G27" s="38"/>
      <c r="H27" s="39"/>
      <c r="I27" s="38"/>
      <c r="J27" s="38" t="s">
        <v>34</v>
      </c>
      <c r="K27" s="38"/>
      <c r="L27" s="43"/>
      <c r="M27" s="43"/>
      <c r="N27" s="43"/>
      <c r="O27" s="43"/>
      <c r="P27" s="43"/>
      <c r="Q27" s="43"/>
      <c r="R27" s="43"/>
      <c r="S27" s="43"/>
      <c r="T27" s="43"/>
      <c r="U27" s="43"/>
      <c r="V27" s="43"/>
      <c r="W27" s="43"/>
    </row>
    <row r="28" spans="2:23" ht="17.25" x14ac:dyDescent="0.4">
      <c r="J28" s="38" t="s">
        <v>35</v>
      </c>
      <c r="K28" s="38"/>
      <c r="L28" s="43"/>
      <c r="M28" s="43"/>
      <c r="N28" s="43"/>
      <c r="O28" s="43"/>
      <c r="P28" s="43"/>
      <c r="Q28" s="43"/>
      <c r="R28" s="43"/>
      <c r="S28" s="43"/>
      <c r="T28" s="43"/>
      <c r="U28" s="43"/>
      <c r="V28" s="43"/>
      <c r="W28" s="43"/>
    </row>
    <row r="29" spans="2:23" ht="17.25" x14ac:dyDescent="0.4">
      <c r="J29" s="38" t="s">
        <v>36</v>
      </c>
      <c r="K29" s="38"/>
      <c r="L29" s="43"/>
      <c r="M29" s="43"/>
      <c r="N29" s="43"/>
      <c r="O29" s="43"/>
      <c r="P29" s="43"/>
      <c r="Q29" s="43"/>
      <c r="R29" s="43"/>
      <c r="S29" s="43"/>
      <c r="T29" s="43"/>
      <c r="U29" s="43"/>
      <c r="V29" s="43"/>
      <c r="W29" s="43"/>
    </row>
  </sheetData>
  <mergeCells count="11">
    <mergeCell ref="G2:G3"/>
    <mergeCell ref="H2:H3"/>
    <mergeCell ref="B2:B3"/>
    <mergeCell ref="D2:D3"/>
    <mergeCell ref="F2:F3"/>
    <mergeCell ref="I10:I11"/>
    <mergeCell ref="B10:B11"/>
    <mergeCell ref="D10:D11"/>
    <mergeCell ref="F10:F11"/>
    <mergeCell ref="G10:G11"/>
    <mergeCell ref="H10:H11"/>
  </mergeCell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7"/>
  <sheetViews>
    <sheetView tabSelected="1" view="pageBreakPreview" zoomScale="86" zoomScaleNormal="86" zoomScaleSheetLayoutView="86" workbookViewId="0">
      <selection activeCell="D35" sqref="D35:F35"/>
    </sheetView>
  </sheetViews>
  <sheetFormatPr defaultColWidth="9" defaultRowHeight="17.25" x14ac:dyDescent="0.4"/>
  <cols>
    <col min="1" max="1" width="39.625" style="52" customWidth="1"/>
    <col min="2" max="2" width="16.125" style="109" customWidth="1"/>
    <col min="3" max="3" width="16.125" style="52" customWidth="1"/>
    <col min="4" max="4" width="20.75" style="109" customWidth="1"/>
    <col min="5" max="5" width="21.125" style="110" customWidth="1"/>
    <col min="6" max="6" width="29.375" style="52" customWidth="1"/>
    <col min="7" max="16384" width="9" style="52"/>
  </cols>
  <sheetData>
    <row r="1" spans="1:6" ht="24" x14ac:dyDescent="0.4">
      <c r="A1" s="49" t="s">
        <v>63</v>
      </c>
      <c r="B1" s="50"/>
      <c r="C1" s="50"/>
      <c r="D1" s="50"/>
      <c r="E1" s="50"/>
      <c r="F1" s="51"/>
    </row>
    <row r="2" spans="1:6" ht="24" x14ac:dyDescent="0.4">
      <c r="A2" s="53" t="s">
        <v>37</v>
      </c>
      <c r="B2" s="54"/>
      <c r="C2" s="54"/>
      <c r="D2" s="54"/>
      <c r="E2" s="54"/>
      <c r="F2" s="55"/>
    </row>
    <row r="3" spans="1:6" ht="24" x14ac:dyDescent="0.4">
      <c r="A3" s="56" t="s">
        <v>38</v>
      </c>
      <c r="B3" s="57"/>
      <c r="C3" s="111"/>
      <c r="D3" s="112"/>
      <c r="E3" s="113"/>
      <c r="F3" s="114"/>
    </row>
    <row r="4" spans="1:6" ht="24" x14ac:dyDescent="0.4">
      <c r="A4" s="56" t="s">
        <v>64</v>
      </c>
      <c r="B4" s="57"/>
      <c r="C4" s="115"/>
      <c r="D4" s="112"/>
      <c r="E4" s="113"/>
      <c r="F4" s="114"/>
    </row>
    <row r="5" spans="1:6" ht="21.75" x14ac:dyDescent="0.4">
      <c r="A5" s="116"/>
      <c r="B5" s="117"/>
      <c r="C5" s="118"/>
      <c r="D5" s="117"/>
      <c r="E5" s="119"/>
      <c r="F5" s="120"/>
    </row>
    <row r="6" spans="1:6" ht="24" x14ac:dyDescent="0.4">
      <c r="A6" s="58" t="s">
        <v>70</v>
      </c>
      <c r="B6" s="59"/>
      <c r="C6" s="59"/>
      <c r="D6" s="59"/>
      <c r="E6" s="59"/>
      <c r="F6" s="60"/>
    </row>
    <row r="7" spans="1:6" ht="30" customHeight="1" x14ac:dyDescent="0.4">
      <c r="A7" s="61" t="s">
        <v>71</v>
      </c>
      <c r="B7" s="62"/>
      <c r="C7" s="62"/>
      <c r="D7" s="62"/>
      <c r="E7" s="62"/>
      <c r="F7" s="63"/>
    </row>
    <row r="8" spans="1:6" ht="323.25" customHeight="1" x14ac:dyDescent="0.4">
      <c r="A8" s="64" t="s">
        <v>72</v>
      </c>
      <c r="B8" s="65"/>
      <c r="C8" s="65"/>
      <c r="D8" s="65"/>
      <c r="E8" s="65"/>
      <c r="F8" s="66"/>
    </row>
    <row r="9" spans="1:6" ht="131.25" customHeight="1" x14ac:dyDescent="0.4">
      <c r="A9" s="67" t="s">
        <v>73</v>
      </c>
      <c r="B9" s="68"/>
      <c r="C9" s="68"/>
      <c r="D9" s="68"/>
      <c r="E9" s="68"/>
      <c r="F9" s="69"/>
    </row>
    <row r="10" spans="1:6" ht="24" x14ac:dyDescent="0.4">
      <c r="A10" s="70" t="s">
        <v>39</v>
      </c>
      <c r="B10" s="71"/>
      <c r="C10" s="71"/>
      <c r="D10" s="71"/>
      <c r="E10" s="71"/>
      <c r="F10" s="72"/>
    </row>
    <row r="11" spans="1:6" ht="44.65" customHeight="1" x14ac:dyDescent="0.4">
      <c r="A11" s="73" t="s">
        <v>40</v>
      </c>
      <c r="B11" s="74" t="s">
        <v>41</v>
      </c>
      <c r="C11" s="73" t="s">
        <v>42</v>
      </c>
      <c r="D11" s="74" t="s">
        <v>43</v>
      </c>
      <c r="E11" s="74" t="s">
        <v>44</v>
      </c>
      <c r="F11" s="73" t="s">
        <v>62</v>
      </c>
    </row>
    <row r="12" spans="1:6" ht="24" x14ac:dyDescent="0.4">
      <c r="A12" s="75"/>
      <c r="B12" s="74" t="s">
        <v>45</v>
      </c>
      <c r="C12" s="76"/>
      <c r="D12" s="74" t="s">
        <v>46</v>
      </c>
      <c r="E12" s="74" t="s">
        <v>47</v>
      </c>
      <c r="F12" s="75"/>
    </row>
    <row r="13" spans="1:6" ht="24" x14ac:dyDescent="0.4">
      <c r="A13" s="77" t="s">
        <v>48</v>
      </c>
      <c r="B13" s="78"/>
      <c r="C13" s="78"/>
      <c r="D13" s="78"/>
      <c r="E13" s="78"/>
      <c r="F13" s="79"/>
    </row>
    <row r="14" spans="1:6" ht="24" x14ac:dyDescent="0.4">
      <c r="A14" s="80" t="s">
        <v>49</v>
      </c>
      <c r="B14" s="81"/>
      <c r="C14" s="82"/>
      <c r="D14" s="81"/>
      <c r="E14" s="83">
        <f>B14*D14</f>
        <v>0</v>
      </c>
      <c r="F14" s="84"/>
    </row>
    <row r="15" spans="1:6" ht="24" x14ac:dyDescent="0.4">
      <c r="A15" s="80" t="s">
        <v>50</v>
      </c>
      <c r="B15" s="81"/>
      <c r="C15" s="82"/>
      <c r="D15" s="81"/>
      <c r="E15" s="83">
        <f t="shared" ref="E15:E16" si="0">B15*D15</f>
        <v>0</v>
      </c>
      <c r="F15" s="84"/>
    </row>
    <row r="16" spans="1:6" ht="24" x14ac:dyDescent="0.4">
      <c r="A16" s="80" t="s">
        <v>51</v>
      </c>
      <c r="B16" s="81"/>
      <c r="C16" s="82"/>
      <c r="D16" s="81"/>
      <c r="E16" s="83">
        <f t="shared" si="0"/>
        <v>0</v>
      </c>
      <c r="F16" s="84"/>
    </row>
    <row r="17" spans="1:6" ht="24" x14ac:dyDescent="0.4">
      <c r="A17" s="85" t="s">
        <v>52</v>
      </c>
      <c r="B17" s="86">
        <f>SUM(B14:B16)</f>
        <v>0</v>
      </c>
      <c r="C17" s="87"/>
      <c r="D17" s="86"/>
      <c r="E17" s="88">
        <f>SUM(E14:E16)</f>
        <v>0</v>
      </c>
      <c r="F17" s="85"/>
    </row>
    <row r="18" spans="1:6" ht="26.25" customHeight="1" x14ac:dyDescent="0.4">
      <c r="A18" s="77" t="s">
        <v>53</v>
      </c>
      <c r="B18" s="78"/>
      <c r="C18" s="78"/>
      <c r="D18" s="78"/>
      <c r="E18" s="78"/>
      <c r="F18" s="79"/>
    </row>
    <row r="19" spans="1:6" ht="24" x14ac:dyDescent="0.4">
      <c r="A19" s="80" t="s">
        <v>49</v>
      </c>
      <c r="B19" s="81"/>
      <c r="C19" s="82"/>
      <c r="D19" s="81"/>
      <c r="E19" s="83">
        <f>B19*D19</f>
        <v>0</v>
      </c>
      <c r="F19" s="84"/>
    </row>
    <row r="20" spans="1:6" ht="24" x14ac:dyDescent="0.4">
      <c r="A20" s="80" t="s">
        <v>50</v>
      </c>
      <c r="B20" s="81"/>
      <c r="C20" s="82"/>
      <c r="D20" s="81"/>
      <c r="E20" s="83">
        <f t="shared" ref="E20:E21" si="1">B20*D20</f>
        <v>0</v>
      </c>
      <c r="F20" s="84"/>
    </row>
    <row r="21" spans="1:6" ht="24" x14ac:dyDescent="0.4">
      <c r="A21" s="80" t="s">
        <v>51</v>
      </c>
      <c r="B21" s="81"/>
      <c r="C21" s="82"/>
      <c r="D21" s="81"/>
      <c r="E21" s="83">
        <f t="shared" si="1"/>
        <v>0</v>
      </c>
      <c r="F21" s="84"/>
    </row>
    <row r="22" spans="1:6" ht="24" x14ac:dyDescent="0.4">
      <c r="A22" s="85" t="s">
        <v>54</v>
      </c>
      <c r="B22" s="86">
        <f>SUM(B19:B21)</f>
        <v>0</v>
      </c>
      <c r="C22" s="87"/>
      <c r="D22" s="86"/>
      <c r="E22" s="88">
        <f>SUM(E19:E21)</f>
        <v>0</v>
      </c>
      <c r="F22" s="85"/>
    </row>
    <row r="23" spans="1:6" ht="24" x14ac:dyDescent="0.4">
      <c r="A23" s="77" t="s">
        <v>61</v>
      </c>
      <c r="B23" s="78"/>
      <c r="C23" s="78"/>
      <c r="D23" s="78"/>
      <c r="E23" s="78"/>
      <c r="F23" s="79"/>
    </row>
    <row r="24" spans="1:6" ht="24" x14ac:dyDescent="0.4">
      <c r="A24" s="80" t="s">
        <v>55</v>
      </c>
      <c r="B24" s="81"/>
      <c r="C24" s="82"/>
      <c r="D24" s="81"/>
      <c r="E24" s="83">
        <f>B24*D24</f>
        <v>0</v>
      </c>
      <c r="F24" s="84"/>
    </row>
    <row r="25" spans="1:6" ht="24" x14ac:dyDescent="0.4">
      <c r="A25" s="80" t="s">
        <v>56</v>
      </c>
      <c r="B25" s="81"/>
      <c r="C25" s="82"/>
      <c r="D25" s="81"/>
      <c r="E25" s="83">
        <f t="shared" ref="E25:E26" si="2">B25*D25</f>
        <v>0</v>
      </c>
      <c r="F25" s="84"/>
    </row>
    <row r="26" spans="1:6" ht="20.25" customHeight="1" x14ac:dyDescent="0.4">
      <c r="A26" s="80" t="s">
        <v>57</v>
      </c>
      <c r="B26" s="81"/>
      <c r="C26" s="82"/>
      <c r="D26" s="81"/>
      <c r="E26" s="83">
        <f t="shared" si="2"/>
        <v>0</v>
      </c>
      <c r="F26" s="84"/>
    </row>
    <row r="27" spans="1:6" ht="25.5" customHeight="1" x14ac:dyDescent="0.4">
      <c r="A27" s="89" t="s">
        <v>58</v>
      </c>
      <c r="B27" s="90">
        <f>SUM(B24:B26)</f>
        <v>0</v>
      </c>
      <c r="C27" s="91"/>
      <c r="D27" s="90"/>
      <c r="E27" s="92">
        <f>SUM(E24:E26)</f>
        <v>0</v>
      </c>
      <c r="F27" s="89"/>
    </row>
    <row r="28" spans="1:6" ht="18.75" customHeight="1" x14ac:dyDescent="0.4">
      <c r="A28" s="93" t="s">
        <v>59</v>
      </c>
      <c r="B28" s="90">
        <f>B27+B22+B17</f>
        <v>0</v>
      </c>
      <c r="C28" s="92"/>
      <c r="D28" s="90"/>
      <c r="E28" s="90">
        <f>E27+E22+E17</f>
        <v>0</v>
      </c>
      <c r="F28" s="89"/>
    </row>
    <row r="29" spans="1:6" ht="24" x14ac:dyDescent="0.4">
      <c r="A29" s="94" t="s">
        <v>74</v>
      </c>
      <c r="B29" s="94"/>
      <c r="C29" s="94"/>
      <c r="D29" s="94"/>
      <c r="E29" s="94"/>
      <c r="F29" s="94"/>
    </row>
    <row r="30" spans="1:6" ht="24" customHeight="1" x14ac:dyDescent="0.4">
      <c r="A30" s="95" t="s">
        <v>75</v>
      </c>
      <c r="B30" s="95"/>
      <c r="C30" s="95"/>
      <c r="D30" s="95"/>
      <c r="E30" s="95"/>
      <c r="F30" s="95"/>
    </row>
    <row r="31" spans="1:6" ht="23.25" customHeight="1" x14ac:dyDescent="0.4">
      <c r="A31" s="96" t="s">
        <v>69</v>
      </c>
      <c r="B31" s="96"/>
      <c r="C31" s="96"/>
      <c r="D31" s="96"/>
      <c r="E31" s="96"/>
      <c r="F31" s="96"/>
    </row>
    <row r="32" spans="1:6" ht="24" x14ac:dyDescent="0.55000000000000004">
      <c r="A32" s="97" t="s">
        <v>65</v>
      </c>
      <c r="B32" s="98" t="s">
        <v>66</v>
      </c>
      <c r="C32" s="97" t="s">
        <v>67</v>
      </c>
      <c r="D32" s="99" t="s">
        <v>68</v>
      </c>
      <c r="E32" s="100"/>
      <c r="F32" s="101"/>
    </row>
    <row r="33" spans="1:6" ht="24" x14ac:dyDescent="0.55000000000000004">
      <c r="A33" s="102">
        <v>2566</v>
      </c>
      <c r="B33" s="103"/>
      <c r="C33" s="104"/>
      <c r="D33" s="105"/>
      <c r="E33" s="105"/>
      <c r="F33" s="105"/>
    </row>
    <row r="34" spans="1:6" ht="24" x14ac:dyDescent="0.55000000000000004">
      <c r="A34" s="102">
        <v>2567</v>
      </c>
      <c r="B34" s="103"/>
      <c r="C34" s="104"/>
      <c r="D34" s="105"/>
      <c r="E34" s="105"/>
      <c r="F34" s="105"/>
    </row>
    <row r="35" spans="1:6" ht="24" x14ac:dyDescent="0.55000000000000004">
      <c r="A35" s="102">
        <v>2568</v>
      </c>
      <c r="B35" s="103"/>
      <c r="C35" s="104"/>
      <c r="D35" s="105"/>
      <c r="E35" s="105"/>
      <c r="F35" s="105"/>
    </row>
    <row r="36" spans="1:6" ht="24" x14ac:dyDescent="0.55000000000000004">
      <c r="A36" s="106" t="s">
        <v>76</v>
      </c>
      <c r="B36" s="103"/>
      <c r="C36" s="104"/>
      <c r="D36" s="105"/>
      <c r="E36" s="105"/>
      <c r="F36" s="105"/>
    </row>
    <row r="37" spans="1:6" ht="24" x14ac:dyDescent="0.55000000000000004">
      <c r="A37" s="107" t="s">
        <v>60</v>
      </c>
      <c r="B37" s="107"/>
      <c r="C37" s="107"/>
      <c r="D37" s="108"/>
      <c r="E37" s="108"/>
      <c r="F37" s="108"/>
    </row>
  </sheetData>
  <mergeCells count="19">
    <mergeCell ref="A37:F37"/>
    <mergeCell ref="A30:F30"/>
    <mergeCell ref="A6:F6"/>
    <mergeCell ref="A7:F7"/>
    <mergeCell ref="A8:F8"/>
    <mergeCell ref="A9:F9"/>
    <mergeCell ref="A10:F10"/>
    <mergeCell ref="A13:F13"/>
    <mergeCell ref="A18:F18"/>
    <mergeCell ref="A23:F23"/>
    <mergeCell ref="D32:F32"/>
    <mergeCell ref="D33:F33"/>
    <mergeCell ref="D34:F34"/>
    <mergeCell ref="D35:F35"/>
    <mergeCell ref="D36:F36"/>
    <mergeCell ref="A31:F31"/>
    <mergeCell ref="A1:F1"/>
    <mergeCell ref="A29:F29"/>
    <mergeCell ref="A2:F2"/>
  </mergeCells>
  <printOptions horizontalCentered="1"/>
  <pageMargins left="0.19685039370078741" right="0.19685039370078741" top="0.74803149606299213" bottom="0.74803149606299213" header="0.31496062992125984" footer="0.31496062992125984"/>
  <pageSetup paperSize="9" scale="62" orientation="portrait" r:id="rId1"/>
  <rowBreaks count="1" manualBreakCount="1">
    <brk id="29" max="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F9DCF9E17F9C4180064BDB9C29A85E" ma:contentTypeVersion="11" ma:contentTypeDescription="Create a new document." ma:contentTypeScope="" ma:versionID="c1a30a40729e685ebf1aecf06a9b1e53">
  <xsd:schema xmlns:xsd="http://www.w3.org/2001/XMLSchema" xmlns:xs="http://www.w3.org/2001/XMLSchema" xmlns:p="http://schemas.microsoft.com/office/2006/metadata/properties" xmlns:ns2="dbee68a5-2106-4103-a2e4-4375a84bf71b" xmlns:ns3="e57dc116-a787-4476-a936-3213504584bf" targetNamespace="http://schemas.microsoft.com/office/2006/metadata/properties" ma:root="true" ma:fieldsID="ba572bc5fdb3c6b943be78c52e53cdd0" ns2:_="" ns3:_="">
    <xsd:import namespace="dbee68a5-2106-4103-a2e4-4375a84bf71b"/>
    <xsd:import namespace="e57dc116-a787-4476-a936-3213504584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ee68a5-2106-4103-a2e4-4375a84bf7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01c1761a-bfc8-4b96-b701-431a18fa2b76"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57dc116-a787-4476-a936-3213504584b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a7dade9e-ac33-4eb1-92ae-edd45fbca13e}" ma:internalName="TaxCatchAll" ma:showField="CatchAllData" ma:web="e57dc116-a787-4476-a936-3213504584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57dc116-a787-4476-a936-3213504584bf" xsi:nil="true"/>
    <lcf76f155ced4ddcb4097134ff3c332f xmlns="dbee68a5-2106-4103-a2e4-4375a84bf71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F9D861A-B225-467F-8A60-629B71B1EF94}"/>
</file>

<file path=customXml/itemProps2.xml><?xml version="1.0" encoding="utf-8"?>
<ds:datastoreItem xmlns:ds="http://schemas.openxmlformats.org/officeDocument/2006/customXml" ds:itemID="{214B4798-350C-4776-BC57-D91235158ABB}"/>
</file>

<file path=customXml/itemProps3.xml><?xml version="1.0" encoding="utf-8"?>
<ds:datastoreItem xmlns:ds="http://schemas.openxmlformats.org/officeDocument/2006/customXml" ds:itemID="{00A56460-5A76-4C8A-B4FA-D49A1291F95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เวิร์กชีต</vt:lpstr>
      </vt:variant>
      <vt:variant>
        <vt:i4>2</vt:i4>
      </vt:variant>
      <vt:variant>
        <vt:lpstr>ช่วงที่มีชื่อ</vt:lpstr>
      </vt:variant>
      <vt:variant>
        <vt:i4>1</vt:i4>
      </vt:variant>
    </vt:vector>
  </HeadingPairs>
  <TitlesOfParts>
    <vt:vector size="3" baseType="lpstr">
      <vt:lpstr>Sheet1</vt:lpstr>
      <vt:lpstr>สถานสงเคราะห์คนชรา(เฉพาะกิจ)</vt:lpstr>
      <vt:lpstr>'สถานสงเคราะห์คนชรา(เฉพาะกิจ)'!Print_Area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วิกานดา กุลวนาโรจน์</dc:creator>
  <cp:keywords/>
  <dc:description/>
  <cp:lastModifiedBy>ปริวัฒน์ รัตนบุรี</cp:lastModifiedBy>
  <cp:revision/>
  <cp:lastPrinted>2025-10-09T03:58:54Z</cp:lastPrinted>
  <dcterms:created xsi:type="dcterms:W3CDTF">2019-12-19T03:14:29Z</dcterms:created>
  <dcterms:modified xsi:type="dcterms:W3CDTF">2025-10-09T03:59:26Z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0x010100F9F9DCF9E17F9C4180064BDB9C29A85E</vt:lpwstr>
  </property>
</Properties>
</file>