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สำนักงบประมาณ\๒. MEMEME\#เจ้าภาพรายการ\๑. การบริหารสนามกีฬา (อุดหนุนทั่วไป)\งปม. 2570\"/>
    </mc:Choice>
  </mc:AlternateContent>
  <xr:revisionPtr revIDLastSave="0" documentId="13_ncr:1_{BC7367CF-4424-48D2-8EBA-D226B61DA07D}" xr6:coauthVersionLast="47" xr6:coauthVersionMax="47" xr10:uidLastSave="{00000000-0000-0000-0000-000000000000}"/>
  <workbookProtection workbookAlgorithmName="SHA-512" workbookHashValue="1FRz9jJ6DzUJ0G5nMjUR78V0YCRdqwpWDEwbecau5AGFpe2n9GCA6gkVPgb83I4LnwIfTShwPA9TSy+ZNhwVjw==" workbookSaltValue="PNFRM9ILLe50vK6H8RjSDg==" workbookSpinCount="100000" lockStructure="1"/>
  <bookViews>
    <workbookView xWindow="-120" yWindow="-120" windowWidth="24240" windowHeight="13140" xr2:uid="{8D1944B3-A22F-44D3-BD42-A57861CA9261}"/>
  </bookViews>
  <sheets>
    <sheet name="3_1_10" sheetId="3" r:id="rId1"/>
    <sheet name="บุคลากรถ่ายโอน" sheetId="2" r:id="rId2"/>
  </sheets>
  <externalReferences>
    <externalReference r:id="rId3"/>
  </externalReferences>
  <definedNames>
    <definedName name="_xlnm._FilterDatabase" localSheetId="1" hidden="1">บุคลากรถ่ายโอน!$A$6:$K$31</definedName>
    <definedName name="BQ">#REF!</definedName>
    <definedName name="changwad">[1]d_Changwad!$A$2:$A$78</definedName>
    <definedName name="_xlnm.Print_Area" localSheetId="0">'3_1_10'!$A$1:$G$36</definedName>
    <definedName name="_xlnm.Print_Area" localSheetId="1">บุคลากรถ่ายโอน!$A$1:$K$31</definedName>
    <definedName name="_xlnm.Print_Titles" localSheetId="0">'3_1_10'!$1:$5</definedName>
    <definedName name="_xlnm.Print_Titles" localSheetId="1">บุคลากรถ่ายโอน!$1:$6</definedName>
    <definedName name="กิจกรรมการจัดบริการสาธารณะด้านการศึกษา">#REF!</definedName>
    <definedName name="กิจกรรมการจัดบริการสาธารณะด้านโครงสร้างพื้นฐาน">#REF!</definedName>
    <definedName name="กิจกรรมการจัดบริการสาธารณะด้านสังคม">#REF!</definedName>
    <definedName name="กิจกรรมการจัดบริการสาธารณะด้านสิ่งแวดล้อม">#REF!</definedName>
    <definedName name="กิจกรรมการจัดบริการสาธารณะด้านอื่น">#REF!</definedName>
    <definedName name="ครุภัณฑ์">#REF!</definedName>
    <definedName name="ที่ดินและสิ่งก่อสร้าง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3" l="1"/>
  <c r="G25" i="3"/>
  <c r="E26" i="3"/>
  <c r="E25" i="3"/>
  <c r="D26" i="3"/>
  <c r="D25" i="3"/>
  <c r="C26" i="3"/>
  <c r="C25" i="3"/>
  <c r="C24" i="3"/>
  <c r="A1" i="2"/>
  <c r="B26" i="3"/>
  <c r="B25" i="3"/>
  <c r="B24" i="3"/>
  <c r="C19" i="3"/>
  <c r="B19" i="3"/>
  <c r="G18" i="3"/>
  <c r="G17" i="3"/>
  <c r="G16" i="3"/>
  <c r="G27" i="2"/>
  <c r="H27" i="2" s="1"/>
  <c r="J27" i="2" s="1"/>
  <c r="G28" i="2"/>
  <c r="H28" i="2" s="1"/>
  <c r="J28" i="2" s="1"/>
  <c r="G29" i="2"/>
  <c r="H29" i="2" s="1"/>
  <c r="J29" i="2" s="1"/>
  <c r="G30" i="2"/>
  <c r="H30" i="2" s="1"/>
  <c r="J30" i="2" s="1"/>
  <c r="G31" i="2"/>
  <c r="H31" i="2" s="1"/>
  <c r="J31" i="2" s="1"/>
  <c r="G7" i="2"/>
  <c r="H7" i="2" s="1"/>
  <c r="J7" i="2" s="1"/>
  <c r="G24" i="3" s="1"/>
  <c r="D24" i="3" l="1"/>
  <c r="E24" i="3"/>
  <c r="G27" i="3"/>
  <c r="G19" i="3"/>
  <c r="A13" i="3" s="1"/>
  <c r="A28" i="3"/>
  <c r="A9" i="3"/>
  <c r="B27" i="3"/>
  <c r="G28" i="3" l="1"/>
  <c r="G26" i="2"/>
  <c r="H26" i="2" s="1"/>
  <c r="J26" i="2" s="1"/>
  <c r="G20" i="2"/>
  <c r="H20" i="2" s="1"/>
  <c r="J20" i="2" s="1"/>
  <c r="G14" i="2"/>
  <c r="H14" i="2" s="1"/>
  <c r="J14" i="2" s="1"/>
  <c r="G15" i="2"/>
  <c r="H15" i="2" s="1"/>
  <c r="J15" i="2" s="1"/>
  <c r="G16" i="2"/>
  <c r="H16" i="2" s="1"/>
  <c r="J16" i="2" s="1"/>
  <c r="G17" i="2"/>
  <c r="H17" i="2" s="1"/>
  <c r="J17" i="2" s="1"/>
  <c r="G18" i="2"/>
  <c r="H18" i="2" s="1"/>
  <c r="J18" i="2" s="1"/>
  <c r="G19" i="2"/>
  <c r="H19" i="2" s="1"/>
  <c r="J19" i="2" s="1"/>
  <c r="G21" i="2"/>
  <c r="H21" i="2" s="1"/>
  <c r="J21" i="2" s="1"/>
  <c r="G22" i="2"/>
  <c r="H22" i="2" s="1"/>
  <c r="J22" i="2" s="1"/>
  <c r="G23" i="2"/>
  <c r="H23" i="2" s="1"/>
  <c r="J23" i="2" s="1"/>
  <c r="G24" i="2"/>
  <c r="H24" i="2" s="1"/>
  <c r="J24" i="2" s="1"/>
  <c r="G25" i="2"/>
  <c r="H25" i="2" s="1"/>
  <c r="J25" i="2" s="1"/>
  <c r="G8" i="2"/>
  <c r="H8" i="2" s="1"/>
  <c r="J8" i="2" s="1"/>
  <c r="G9" i="2"/>
  <c r="H9" i="2" s="1"/>
  <c r="J9" i="2" s="1"/>
  <c r="G10" i="2"/>
  <c r="H10" i="2" s="1"/>
  <c r="J10" i="2" s="1"/>
  <c r="G11" i="2"/>
  <c r="H11" i="2" s="1"/>
  <c r="J11" i="2" s="1"/>
  <c r="G12" i="2"/>
  <c r="H12" i="2" s="1"/>
  <c r="J12" i="2" s="1"/>
  <c r="G13" i="2"/>
  <c r="H13" i="2" s="1"/>
  <c r="J13" i="2" s="1"/>
  <c r="A4" i="2" l="1"/>
  <c r="A20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Kornchanok S</author>
  </authors>
  <commentList>
    <comment ref="D6" authorId="0" shapeId="0" xr:uid="{A2602CC1-1F38-4DD2-8E43-6FEE7BEE1BC5}">
      <text>
        <r>
          <rPr>
            <b/>
            <sz val="9"/>
            <color indexed="81"/>
            <rFont val="Tahoma"/>
            <family val="2"/>
          </rPr>
          <t xml:space="preserve">หากระบุตำแหน่งบุคลากรเป็น "บุคลากรกีฬาอื่น ๆ" </t>
        </r>
        <r>
          <rPr>
            <b/>
            <u/>
            <sz val="9"/>
            <color indexed="81"/>
            <rFont val="Tahoma"/>
            <family val="2"/>
          </rPr>
          <t>ต้องระบุ</t>
        </r>
        <r>
          <rPr>
            <b/>
            <sz val="9"/>
            <color indexed="81"/>
            <rFont val="Tahoma"/>
            <family val="2"/>
          </rPr>
          <t>ชื่อตำแหน่งนั้นใน คอลัมภ์ "หมายเหตุ" ด้วย</t>
        </r>
      </text>
    </comment>
  </commentList>
</comments>
</file>

<file path=xl/sharedStrings.xml><?xml version="1.0" encoding="utf-8"?>
<sst xmlns="http://schemas.openxmlformats.org/spreadsheetml/2006/main" count="68" uniqueCount="61">
  <si>
    <t>หน่วยรับงบประมาณ : …......</t>
  </si>
  <si>
    <t>เงินอุดหนุนทั่วไป</t>
  </si>
  <si>
    <t>รายการ : เงินอุดหนุนการบริหารสนามกีฬาถ่ายโอน</t>
  </si>
  <si>
    <r>
      <rPr>
        <b/>
        <sz val="16"/>
        <color theme="1"/>
        <rFont val="TH SarabunPSK"/>
        <family val="2"/>
      </rPr>
      <t>1. หลักการและเหตุผล :</t>
    </r>
    <r>
      <rPr>
        <sz val="16"/>
        <color theme="1"/>
        <rFont val="TH SarabunPSK"/>
        <family val="2"/>
      </rPr>
      <t xml:space="preserve"> องค์กรปกครองส่วนท้องถิ่นได้รับโอนภารกิจการบริหารสนามกีฬาถ่ายโอน จำนวน 66 สนามกีฬา
   ประกอบด้วย อบจ. 50 แห่ง เทศบาล 15 แห่ง และอบต. 1 แห่ง ดังนั้น จึงต้องจัดสรรงบประมาณให้ อปท. ตามภารกิจอย่างต่อเนื่อง
   เพื่อบริหารสนามกีฬาเด็ก เยาวชน และประชาชน อย่างมีคุณภาพ
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</si>
  <si>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  2.1 เพื่อให้เด็ก เยาวชน และประชาชนทั่วไปสามารถใช้บริการสนามกีฬาได้อย่างมีประสิทธิภาพ
   2.2 เพื่อให้องค์กรปกครองส่วนท้องถิ่นมีศักยภาพในการบริหารสนามกีฬาถ่ายโอน</t>
    </r>
  </si>
  <si>
    <t>3. เป้าหมาย :</t>
  </si>
  <si>
    <r>
      <rPr>
        <b/>
        <sz val="16"/>
        <color theme="1"/>
        <rFont val="TH SarabunPSK"/>
        <family val="2"/>
      </rPr>
      <t>4. หลักเกณฑ์การจัดสรร :</t>
    </r>
    <r>
      <rPr>
        <sz val="16"/>
        <color theme="1"/>
        <rFont val="TH SarabunPSK"/>
        <family val="2"/>
      </rPr>
      <t xml:space="preserve">
   </t>
    </r>
    <r>
      <rPr>
        <b/>
        <sz val="16"/>
        <color theme="1"/>
        <rFont val="TH SarabunPSK"/>
        <family val="2"/>
      </rPr>
      <t xml:space="preserve">4.1 เกณฑ์ขนาดของสนามกีฬา  </t>
    </r>
    <r>
      <rPr>
        <sz val="16"/>
        <color theme="1"/>
        <rFont val="TH SarabunPSK"/>
        <family val="2"/>
      </rPr>
      <t xml:space="preserve">                                                                                                            
         </t>
    </r>
    <r>
      <rPr>
        <b/>
        <sz val="16"/>
        <color theme="1"/>
        <rFont val="TH SarabunPSK"/>
        <family val="2"/>
      </rPr>
      <t>4.1.1 สนามกีฬาขนาดเล็ก</t>
    </r>
    <r>
      <rPr>
        <sz val="16"/>
        <color theme="1"/>
        <rFont val="TH SarabunPSK"/>
        <family val="2"/>
      </rPr>
      <t xml:space="preserve"> โดยพิจารณาจาก จำนวนผู้มาใช้บริการเฉลี่ยต่ำกว่า 10,000 คนต่อเดือน วันละ 100 - 200 คน /
                จำนวนอาคารสถานที่ / จำนวนสนามกีฬาตั้งแต่ 1 - 2 แห่ง / จำนวนบุคลากรประจำสนามกีฬา ตั้งแต่ 1 - 5 คน
    </t>
    </r>
    <r>
      <rPr>
        <b/>
        <sz val="16"/>
        <color theme="1"/>
        <rFont val="TH SarabunPSK"/>
        <family val="2"/>
      </rPr>
      <t xml:space="preserve">     4.1.2 สนามกีฬาขนาดกลาง</t>
    </r>
    <r>
      <rPr>
        <sz val="16"/>
        <color theme="1"/>
        <rFont val="TH SarabunPSK"/>
        <family val="2"/>
      </rPr>
      <t xml:space="preserve"> โดยพิจารณาจาก จำนวนผู้มาใช้บริการตั้งแต่ 10,000 - 12,000 คนต่อเดือน วันละ 200 - 300 คน /
                จำนวนอาคารสถานที่ / จำนวนสนามกีฬาตั้งแต่ 3 - 5 แห่ง / จำนวนบุคลากรประจำสนามกีฬา ตั้งแต่ 5 - 10 คน
        </t>
    </r>
    <r>
      <rPr>
        <b/>
        <sz val="16"/>
        <color theme="1"/>
        <rFont val="TH SarabunPSK"/>
        <family val="2"/>
      </rPr>
      <t xml:space="preserve"> 4.1.3 สนามกีฬาขนาดใหญ่</t>
    </r>
    <r>
      <rPr>
        <sz val="16"/>
        <color theme="1"/>
        <rFont val="TH SarabunPSK"/>
        <family val="2"/>
      </rPr>
      <t xml:space="preserve"> โดยพิจารณาจาก จำนวนผู้มาใช้บริการเฉลี่ยตั้งแต่ 12,000 คนต่อเดือน วันละ 300 คน /
                จำนวนอาคารสถานที่ / จำนวนสนามกีฬาตั้งแต่ 6 แห่งขึ้นไป / จำนวนบุคลากรประจำสนามกีฬา ตั้งแต่ 10 คนขึ้นไป
   </t>
    </r>
    <r>
      <rPr>
        <b/>
        <sz val="16"/>
        <color theme="1"/>
        <rFont val="TH SarabunPSK"/>
        <family val="2"/>
      </rPr>
      <t>4.2 เกณฑ์อัตราค่าใช้จ่ายงบดำเนินงานสนามกีฬา</t>
    </r>
    <r>
      <rPr>
        <sz val="16"/>
        <color theme="1"/>
        <rFont val="TH SarabunPSK"/>
        <family val="2"/>
      </rPr>
      <t xml:space="preserve">
         </t>
    </r>
    <r>
      <rPr>
        <b/>
        <sz val="16"/>
        <color theme="1"/>
        <rFont val="TH SarabunPSK"/>
        <family val="2"/>
      </rPr>
      <t>4.2.1 ค่าสาธารณูปโภค (แห่ง / ปี)</t>
    </r>
    <r>
      <rPr>
        <sz val="16"/>
        <color theme="1"/>
        <rFont val="TH SarabunPSK"/>
        <family val="2"/>
      </rPr>
      <t xml:space="preserve">
                (1) สนามกีฬาขนาดเล็ก วงเงิน 144,000 บาท / ปี
                (2) สนามกีฬาขนาดกลาง วงเงิน 170,400 บาท / ปี
                (3) สนามกีฬาขนาดใหญ่ วงเงิน 216,000 บาท / ปี
         </t>
    </r>
    <r>
      <rPr>
        <b/>
        <sz val="16"/>
        <color theme="1"/>
        <rFont val="TH SarabunPSK"/>
        <family val="2"/>
      </rPr>
      <t>4.2.2 ค่าปรับปรุงซ่อมแซมบำรุงรักษา (แห่ง / ปี)</t>
    </r>
    <r>
      <rPr>
        <sz val="16"/>
        <color theme="1"/>
        <rFont val="TH SarabunPSK"/>
        <family val="2"/>
      </rPr>
      <t xml:space="preserve">
                (1) สนามกีฬาขนาดเล็ก วงเงิน 900,000 บาท / ปี
                (2) สนามกีฬาขนาดกลาง วงเงิน 930,000 บาท / ปี
                (3) สนามกีฬาขนาดใหญ่ วงเงิน 950,000 บาท / ปี
         </t>
    </r>
    <r>
      <rPr>
        <b/>
        <sz val="16"/>
        <color theme="1"/>
        <rFont val="TH SarabunPSK"/>
        <family val="2"/>
      </rPr>
      <t>4.2.3 ค่าพัฒนาบุคลากร :</t>
    </r>
    <r>
      <rPr>
        <sz val="16"/>
        <color theme="1"/>
        <rFont val="TH SarabunPSK"/>
        <family val="2"/>
      </rPr>
      <t xml:space="preserve"> วงเงินแห่งละ 12,000 บาท / ปี (สำหรับ 2 คน คุณวุฒิ ป.ตรี)
   </t>
    </r>
    <r>
      <rPr>
        <b/>
        <sz val="16"/>
        <color theme="1"/>
        <rFont val="TH SarabunPSK"/>
        <family val="2"/>
      </rPr>
      <t xml:space="preserve">4.3 เกณฑ์อัตราค่าจ้าง บุคลากรสนามกีฬา
   </t>
    </r>
    <r>
      <rPr>
        <sz val="16"/>
        <color theme="1"/>
        <rFont val="TH SarabunPSK"/>
        <family val="2"/>
      </rPr>
      <t xml:space="preserve">การจัดสรรงบประมาณสำหรับอัตราเงินเดือนและค่าจ้างพนักงาน แบ่งเป็น 3 คุณวุฒิ ได้แก่ วุฒิปริญญาตรี, 
   วุฒิประกาศนียบัตรวิชาชีพ และไม่กำหนดวุฒิ ซึ่งบุคลากรบางส่วนถ่ายโอนมาจากการกีฬาแห่งประเทศไทย (กกท.) 
   ตามความสมัครใจ เป็นวุฒิปริญญาตรี หรือวุฒิหลักสูตรประกอบวิชาชีพ (ปวช.) ซึ่งทุกสนามกีฬาต้องมีเจ้าหน้าที่ถ่ายโอน
   มาจาก กกท. เนื่องจากต้องการผู้มีความรู้เฉพาะทางดูแลสนามกีฬาแต่ละแห่ง ส่วนบุคลากรที่เหลือนั้นทางองค์กรปกครองส่วนท้องถิ่น
   เป็นผู้สรรหาเอง และสนามแต่ละแห่งนั้นควรมีวุฒิปริญญาตรีอย่างน้อย 2 คน โดยแยกตามประเภทการจัดสรรงบประมาณ ดังนี้
       (1) พนักงานจ้างทั่วไป (ไม่กำหนดวุฒิ) เงินเดือนและค่าครองชีพ วงเงิน 11,000 บาท / คน / เดือน
       (2) พนักงานจ้างตามภารกิจ (วุฒิ ปวช.) เงินเดือนและค่าครองชีพ วงเงิน 12,400 บาท / คน / เดือน
       (3) พนักงานจ้างตามภารกิจ (วุฒิปริญญาตรี) เงินเดือนและค่าครองชีพ วงเงิน 15,000 บาท / คน / เดือน
   โดยเงินเดือนของพนักงานจ้างตามภารกิจสนามกีฬาถ่ายโอนจะไม่ทำการเลื่อนขั้นเงินเดือน ซึ่งหากบุคลากรสนามกีฬาอยู่ครบเกณฑ์
   ที่สามารถเลื่อนขั้นเงินเดือนได้ ทางองค์กรปกครองส่วนท้องถิ่นสามารถเลื่อนขั้นเงินเดือนให้บุคคลดังกล่าวได้ แต่ต้องใช้เงินรายได้
   ของท้องถิ่นนั้น ๆ สมทบเพิ่มเติม
   </t>
    </r>
    <r>
      <rPr>
        <b/>
        <sz val="16"/>
        <color theme="1"/>
        <rFont val="TH SarabunPSK"/>
        <family val="2"/>
      </rPr>
      <t>4.4 เกณฑ์เงินประกันสังคม บุคลากรสนามกีฬา</t>
    </r>
    <r>
      <rPr>
        <sz val="16"/>
        <color theme="1"/>
        <rFont val="TH SarabunPSK"/>
        <family val="2"/>
      </rPr>
      <t xml:space="preserve">
       (สมทบให้ร้อยละ 5 ตามพระราชบัญญัติประกันสังคม พ.ศ. 2533 หมวด 2 เงินสมทบ มาตรา 46 ให้รัฐบาลสมทบให้ลูกจ้าง)
       (1) พนักงานจ้างทั่วไป (ไม่กำหนดวุฒิ) ค่าประกันสังคม วงเงิน 550 บาท / คน / เดือน 
       (2) พนักงานจ้างตามภารกิจ (วุฒิ ปวช.) ค่าประกันสังคม วงเงิน 620 บาท / คน / เดือน
       (3) พนักงานจ้างตามภารกิจ (วุฒิปริญญาตรี) ค่าประกันสังคม วงเงิน 750 บาท / คน / เดือน</t>
    </r>
  </si>
  <si>
    <t>5. การคำนวณค่าใช้จ่าย :</t>
  </si>
  <si>
    <t>(1)</t>
  </si>
  <si>
    <t>(2)</t>
  </si>
  <si>
    <t>(3)</t>
  </si>
  <si>
    <t>(4)</t>
  </si>
  <si>
    <t>(5)</t>
  </si>
  <si>
    <t>(6)=((2)x(3))+((1)x((4)+(5)))</t>
  </si>
  <si>
    <t>ขนาดสนามกีฬา</t>
  </si>
  <si>
    <t>จำนวนสนามกีฬา
(แห่ง)</t>
  </si>
  <si>
    <r>
      <t xml:space="preserve">จำนวนบุคลากร
(อัตรา)
</t>
    </r>
    <r>
      <rPr>
        <b/>
        <sz val="11"/>
        <color rgb="FFFF0000"/>
        <rFont val="TH SarabunPSK"/>
        <family val="2"/>
      </rPr>
      <t>(เฉพาะวุฒิปริญญาตรี
ไม่เกิน 2 อัตรา/แห่ง)</t>
    </r>
  </si>
  <si>
    <r>
      <t xml:space="preserve">ค่าพัฒนาบุคลากร
(บาท/อัตรา/ปี)
</t>
    </r>
    <r>
      <rPr>
        <b/>
        <sz val="11"/>
        <color rgb="FFFF0000"/>
        <rFont val="TH SarabunPSK"/>
        <family val="2"/>
      </rPr>
      <t>(เฉพาะวุฒิปริญญาตรี
ไม่เกิน 2 อัตรา/แห่ง)</t>
    </r>
  </si>
  <si>
    <t>ค่าสาธารณูปโภค
(บาท/แห่ง/ปี)</t>
  </si>
  <si>
    <t>ค่าปรับปรุงซ่อมแซมบำรุงรักษา
(บาท/แห่ง/ปี)</t>
  </si>
  <si>
    <t>วงเงินรวม 
งบดำเนินงาน
สนามกีฬา
(บาท/ปี)</t>
  </si>
  <si>
    <t>ขนาดเล็ก</t>
  </si>
  <si>
    <t>ขนาดกลาง</t>
  </si>
  <si>
    <t>ขนาดใหญ่</t>
  </si>
  <si>
    <t>รวม</t>
  </si>
  <si>
    <t xml:space="preserve">    โปรดกรอกรายละเอียดในชีท "บุคลากรถ่ายโอน"</t>
  </si>
  <si>
    <t>(4)=(2)+(3)</t>
  </si>
  <si>
    <t>(6)=(4)x(5)</t>
  </si>
  <si>
    <t>พนักงานจ้าง</t>
  </si>
  <si>
    <t>อัตรา
คนครอง
(อัตรา)</t>
  </si>
  <si>
    <t>เงินเดือน
ค่าครองชีพ 
(บาท/เดือน)</t>
  </si>
  <si>
    <t>ค่าประกันสังคม
ร้อยละ 5 
(บาท/เดือน)</t>
  </si>
  <si>
    <t>รวม
เงินเดือน
(บาท/เดือน)</t>
  </si>
  <si>
    <t>ระยะเวลา
(เดือน)</t>
  </si>
  <si>
    <t>วงเงินรวม 
เงินเดือน/ค่าจ้าง 
บุคลากรกีฬา 
(บาท/ปี)</t>
  </si>
  <si>
    <t>พนักงานจ้างทั่วไป
(ไม่กำหนดวุฒิ)</t>
  </si>
  <si>
    <t>พนักงานจ้าง
ตามภารกิจ
(วุฒิ ปวช.)</t>
  </si>
  <si>
    <t>พนักงานจ้าง
ตามภารกิจ
(วุฒิปริญญาตรี)</t>
  </si>
  <si>
    <t>วงเงินรวมทั้งสิ้น</t>
  </si>
  <si>
    <r>
      <rPr>
        <b/>
        <sz val="16"/>
        <color theme="1"/>
        <rFont val="TH SarabunPSK"/>
        <family val="2"/>
      </rPr>
      <t>6. ลักษณะการใช้งบประมาณ :</t>
    </r>
    <r>
      <rPr>
        <sz val="16"/>
        <color theme="1"/>
        <rFont val="TH SarabunPSK"/>
        <family val="2"/>
      </rPr>
      <t xml:space="preserve"> เบิกจ่ายเป็นงบดำเนินงาน เพื่อเป็นค่าใช้จ่ายสำหรับการบริหารสนามกีฬา 
    และค่าตอบแทนพนักงานจ้าง</t>
    </r>
  </si>
  <si>
    <r>
      <rPr>
        <b/>
        <sz val="16"/>
        <color theme="1"/>
        <rFont val="TH SarabunPSK"/>
        <family val="2"/>
      </rPr>
      <t xml:space="preserve">7. ข้อมูลประกอบการพิจารณา : </t>
    </r>
    <r>
      <rPr>
        <sz val="16"/>
        <color theme="1"/>
        <rFont val="TH SarabunPSK"/>
        <family val="2"/>
      </rPr>
      <t xml:space="preserve">
   7.1 รายชื่อสนามกีฬา และรายละเอียดที่ตั้งของสนามกีฬา
   7.2 ข้อมูลบุคลากรถ่ายโอนประจำสนามกีฬา
   7.3 ข้อมูลสถิติผู้ใช้บริการสนามกีฬา 2 ปี ย้อนหลัง</t>
    </r>
  </si>
  <si>
    <t>สถิติผู้ใช้บริการสนามกีฬา</t>
  </si>
  <si>
    <t>ปีงบประมาณ</t>
  </si>
  <si>
    <t>จำนวน
ผู้ใช้บริการ
เฉลี่ย 
(คนต่อเดือน)</t>
  </si>
  <si>
    <t>จำนวน
ผู้ใช้บริการ
เฉลี่ย 
(คนต่อวัน)</t>
  </si>
  <si>
    <t>จำนวน
อาคารสถานที่
(แห่ง)</t>
  </si>
  <si>
    <t>จำนวน
สนามกีฬา
(แห่ง)</t>
  </si>
  <si>
    <t>จำนวน
บุคลากร
ประจำสนามกีฬา
(อัตรา)</t>
  </si>
  <si>
    <t>หมายเหตุ</t>
  </si>
  <si>
    <t>ต.ค. - พ.ย. 68</t>
  </si>
  <si>
    <t>ปีงบประมาณ พ.ศ. 2570</t>
  </si>
  <si>
    <t>เงินอุดหนุนการบริหารสนามกีฬาถ่ายโอน</t>
  </si>
  <si>
    <t>ลำดับที่</t>
  </si>
  <si>
    <t>ชื่อ - นามสกุล</t>
  </si>
  <si>
    <t>ประเภท
พนักงานจ้าง</t>
  </si>
  <si>
    <t>ตำแหน่ง</t>
  </si>
  <si>
    <t>กรณี เป็นบุคลากรอื่น ๆ
กรุณาระบุตำแหน่ง</t>
  </si>
  <si>
    <t>เงินเดือน/ค่าจ้าง
รวมค่าครองชีพ
(บาท/เดือน)</t>
  </si>
  <si>
    <t>เงินกองทุนประกันสังคม
ร้อยละ 5 (รายเดือน)
(บาท/เดือน)</t>
  </si>
  <si>
    <t>วงเงินรวม
(บาท/เดือน)</t>
  </si>
  <si>
    <t>วงเงินรวม
(บาท/ปี)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</si>
</sst>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_(* #,##0.00_);_(* \(#,##0.00\);_(* &quot;-&quot;??_);_(@_)"/>
    <numFmt numFmtId="188" formatCode="_(* #,##0_);_(* \(#,##0\);_(* &quot;0&quot;??_);_(@_)"/>
    <numFmt numFmtId="189" formatCode="_(* #,##0_);_(* \(#,##0\);_(* &quot;-&quot;??_);_(@_)"/>
  </numFmts>
  <fonts count="15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b/>
      <sz val="11"/>
      <color theme="1"/>
      <name val="TH SarabunPSK"/>
      <family val="2"/>
    </font>
    <font>
      <sz val="14"/>
      <color theme="1"/>
      <name val="TH SarabunPSK"/>
      <family val="2"/>
    </font>
    <font>
      <sz val="16"/>
      <color theme="1"/>
      <name val="TH SarabunPSK"/>
      <family val="2"/>
    </font>
    <font>
      <b/>
      <sz val="72"/>
      <color theme="1"/>
      <name val="TH SarabunPSK"/>
      <family val="2"/>
    </font>
    <font>
      <i/>
      <sz val="11"/>
      <color theme="1"/>
      <name val="TH SarabunPSK"/>
      <family val="2"/>
    </font>
    <font>
      <b/>
      <sz val="14"/>
      <color theme="0"/>
      <name val="TH SarabunPSK"/>
      <family val="2"/>
    </font>
    <font>
      <b/>
      <sz val="15.5"/>
      <color theme="1"/>
      <name val="TH SarabunPSK"/>
      <family val="2"/>
    </font>
    <font>
      <b/>
      <sz val="9"/>
      <color indexed="81"/>
      <name val="Tahoma"/>
      <family val="2"/>
    </font>
    <font>
      <b/>
      <u/>
      <sz val="9"/>
      <color indexed="81"/>
      <name val="Tahoma"/>
      <family val="2"/>
    </font>
    <font>
      <b/>
      <sz val="11"/>
      <color rgb="FFFF0000"/>
      <name val="TH SarabunPSK"/>
      <family val="2"/>
    </font>
    <font>
      <b/>
      <sz val="16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3">
    <xf numFmtId="0" fontId="0" fillId="0" borderId="0"/>
    <xf numFmtId="187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5">
    <xf numFmtId="0" fontId="0" fillId="0" borderId="0" xfId="0"/>
    <xf numFmtId="0" fontId="2" fillId="0" borderId="0" xfId="0" applyFont="1" applyAlignment="1" applyProtection="1">
      <alignment horizontal="left"/>
      <protection locked="0"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6" fillId="0" borderId="0" xfId="0" applyFont="1" applyProtection="1">
      <protection locked="0" hidden="1"/>
    </xf>
    <xf numFmtId="0" fontId="2" fillId="0" borderId="0" xfId="0" applyFont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center"/>
      <protection locked="0" hidden="1"/>
    </xf>
    <xf numFmtId="0" fontId="6" fillId="0" borderId="1" xfId="0" applyFont="1" applyBorder="1" applyProtection="1">
      <protection locked="0" hidden="1"/>
    </xf>
    <xf numFmtId="3" fontId="6" fillId="0" borderId="1" xfId="0" applyNumberFormat="1" applyFont="1" applyBorder="1" applyProtection="1">
      <protection locked="0" hidden="1"/>
    </xf>
    <xf numFmtId="0" fontId="6" fillId="0" borderId="0" xfId="0" applyFont="1" applyAlignment="1" applyProtection="1">
      <protection locked="0" hidden="1"/>
    </xf>
    <xf numFmtId="0" fontId="6" fillId="0" borderId="0" xfId="0" quotePrefix="1" applyFont="1" applyProtection="1">
      <protection locked="0" hidden="1"/>
    </xf>
    <xf numFmtId="0" fontId="6" fillId="0" borderId="0" xfId="0" applyFont="1" applyAlignment="1" applyProtection="1">
      <alignment horizontal="center"/>
      <protection locked="0" hidden="1"/>
    </xf>
    <xf numFmtId="3" fontId="6" fillId="0" borderId="0" xfId="0" applyNumberFormat="1" applyFont="1" applyProtection="1">
      <protection locked="0" hidden="1"/>
    </xf>
    <xf numFmtId="0" fontId="3" fillId="0" borderId="0" xfId="0" applyFont="1" applyProtection="1">
      <protection locked="0" hidden="1"/>
    </xf>
    <xf numFmtId="0" fontId="4" fillId="0" borderId="0" xfId="0" applyFont="1" applyProtection="1">
      <protection locked="0" hidden="1"/>
    </xf>
    <xf numFmtId="0" fontId="5" fillId="0" borderId="0" xfId="0" applyFont="1" applyAlignment="1" applyProtection="1">
      <alignment vertical="center"/>
      <protection locked="0" hidden="1"/>
    </xf>
    <xf numFmtId="0" fontId="6" fillId="0" borderId="0" xfId="0" applyFont="1" applyAlignment="1" applyProtection="1">
      <alignment vertical="center"/>
      <protection locked="0" hidden="1"/>
    </xf>
    <xf numFmtId="0" fontId="7" fillId="0" borderId="0" xfId="0" applyFont="1" applyAlignment="1" applyProtection="1">
      <alignment vertical="center"/>
      <protection locked="0" hidden="1"/>
    </xf>
    <xf numFmtId="0" fontId="8" fillId="0" borderId="0" xfId="0" applyFont="1" applyProtection="1">
      <protection locked="0" hidden="1"/>
    </xf>
    <xf numFmtId="0" fontId="0" fillId="0" borderId="0" xfId="0" applyProtection="1">
      <protection locked="0" hidden="1"/>
    </xf>
    <xf numFmtId="0" fontId="0" fillId="0" borderId="0" xfId="0" quotePrefix="1" applyProtection="1">
      <protection locked="0" hidden="1"/>
    </xf>
    <xf numFmtId="187" fontId="9" fillId="0" borderId="0" xfId="1" applyFont="1" applyFill="1" applyAlignment="1" applyProtection="1">
      <protection locked="0" hidden="1"/>
    </xf>
    <xf numFmtId="0" fontId="3" fillId="0" borderId="0" xfId="0" applyFont="1" applyAlignment="1" applyProtection="1">
      <alignment wrapText="1"/>
      <protection locked="0" hidden="1"/>
    </xf>
    <xf numFmtId="0" fontId="4" fillId="0" borderId="0" xfId="0" applyFont="1" applyAlignment="1" applyProtection="1">
      <alignment wrapText="1"/>
      <protection locked="0" hidden="1"/>
    </xf>
    <xf numFmtId="189" fontId="3" fillId="0" borderId="0" xfId="0" applyNumberFormat="1" applyFont="1" applyAlignment="1" applyProtection="1">
      <alignment wrapText="1"/>
      <protection locked="0" hidden="1"/>
    </xf>
    <xf numFmtId="0" fontId="10" fillId="0" borderId="16" xfId="0" applyFont="1" applyBorder="1" applyAlignment="1" applyProtection="1">
      <alignment horizontal="left" vertical="center" wrapText="1"/>
      <protection locked="0" hidden="1"/>
    </xf>
    <xf numFmtId="0" fontId="10" fillId="0" borderId="0" xfId="0" applyFont="1" applyAlignment="1" applyProtection="1">
      <alignment horizontal="left" vertical="center" wrapText="1"/>
      <protection locked="0" hidden="1"/>
    </xf>
    <xf numFmtId="0" fontId="10" fillId="0" borderId="0" xfId="0" applyFont="1" applyAlignment="1" applyProtection="1">
      <alignment horizontal="center" vertical="center" wrapText="1"/>
      <protection locked="0" hidden="1"/>
    </xf>
    <xf numFmtId="189" fontId="2" fillId="0" borderId="16" xfId="0" applyNumberFormat="1" applyFont="1" applyBorder="1" applyAlignment="1" applyProtection="1">
      <alignment vertical="center"/>
      <protection locked="0" hidden="1"/>
    </xf>
    <xf numFmtId="3" fontId="2" fillId="2" borderId="1" xfId="0" applyNumberFormat="1" applyFont="1" applyFill="1" applyBorder="1" applyAlignment="1" applyProtection="1">
      <alignment horizontal="center" vertical="center" wrapText="1"/>
      <protection locked="0" hidden="1"/>
    </xf>
    <xf numFmtId="3" fontId="2" fillId="2" borderId="1" xfId="0" applyNumberFormat="1" applyFont="1" applyFill="1" applyBorder="1" applyAlignment="1" applyProtection="1">
      <alignment horizontal="center" vertical="top" wrapText="1"/>
      <protection locked="0" hidden="1"/>
    </xf>
    <xf numFmtId="3" fontId="2" fillId="2" borderId="1" xfId="0" applyNumberFormat="1" applyFont="1" applyFill="1" applyBorder="1" applyAlignment="1" applyProtection="1">
      <alignment horizontal="center" vertical="center"/>
      <protection locked="0" hidden="1"/>
    </xf>
    <xf numFmtId="0" fontId="2" fillId="0" borderId="1" xfId="0" applyFont="1" applyBorder="1" applyAlignment="1" applyProtection="1">
      <alignment vertical="center"/>
      <protection locked="0" hidden="1"/>
    </xf>
    <xf numFmtId="0" fontId="2" fillId="0" borderId="1" xfId="0" applyFont="1" applyBorder="1" applyAlignment="1" applyProtection="1">
      <alignment horizontal="left" vertical="center"/>
      <protection locked="0" hidden="1"/>
    </xf>
    <xf numFmtId="0" fontId="2" fillId="0" borderId="0" xfId="0" applyFont="1" applyAlignment="1" applyProtection="1">
      <alignment vertical="center"/>
      <protection hidden="1"/>
    </xf>
    <xf numFmtId="189" fontId="2" fillId="0" borderId="1" xfId="1" applyNumberFormat="1" applyFont="1" applyFill="1" applyBorder="1" applyAlignment="1" applyProtection="1">
      <alignment horizontal="center"/>
      <protection hidden="1"/>
    </xf>
    <xf numFmtId="188" fontId="2" fillId="0" borderId="1" xfId="1" applyNumberFormat="1" applyFont="1" applyFill="1" applyBorder="1" applyAlignment="1" applyProtection="1">
      <alignment horizontal="center"/>
      <protection hidden="1"/>
    </xf>
    <xf numFmtId="188" fontId="2" fillId="0" borderId="1" xfId="0" applyNumberFormat="1" applyFont="1" applyBorder="1" applyAlignment="1" applyProtection="1">
      <alignment horizontal="center"/>
      <protection hidden="1"/>
    </xf>
    <xf numFmtId="188" fontId="2" fillId="0" borderId="1" xfId="1" applyNumberFormat="1" applyFont="1" applyBorder="1" applyAlignment="1" applyProtection="1">
      <alignment horizontal="center"/>
      <protection hidden="1"/>
    </xf>
    <xf numFmtId="188" fontId="2" fillId="0" borderId="1" xfId="0" quotePrefix="1" applyNumberFormat="1" applyFont="1" applyBorder="1" applyProtection="1">
      <protection hidden="1"/>
    </xf>
    <xf numFmtId="0" fontId="2" fillId="3" borderId="1" xfId="0" applyFont="1" applyFill="1" applyBorder="1" applyAlignment="1" applyProtection="1">
      <alignment horizontal="center" vertical="center" wrapText="1"/>
      <protection hidden="1"/>
    </xf>
    <xf numFmtId="49" fontId="4" fillId="0" borderId="1" xfId="0" applyNumberFormat="1" applyFont="1" applyBorder="1" applyAlignment="1" applyProtection="1">
      <alignment horizontal="center" vertical="center" wrapText="1"/>
      <protection hidden="1"/>
    </xf>
    <xf numFmtId="189" fontId="2" fillId="0" borderId="1" xfId="2" applyNumberFormat="1" applyFont="1" applyFill="1" applyBorder="1" applyAlignment="1" applyProtection="1">
      <alignment horizontal="center" vertical="center"/>
      <protection hidden="1"/>
    </xf>
    <xf numFmtId="189" fontId="2" fillId="0" borderId="2" xfId="2" applyNumberFormat="1" applyFont="1" applyFill="1" applyBorder="1" applyAlignment="1" applyProtection="1">
      <alignment horizontal="center" vertical="center" wrapText="1"/>
      <protection hidden="1"/>
    </xf>
    <xf numFmtId="49" fontId="2" fillId="0" borderId="2" xfId="2" applyNumberFormat="1" applyFont="1" applyFill="1" applyBorder="1" applyAlignment="1" applyProtection="1">
      <alignment horizontal="center" vertical="center" wrapText="1"/>
      <protection hidden="1"/>
    </xf>
    <xf numFmtId="188" fontId="2" fillId="0" borderId="1" xfId="2" applyNumberFormat="1" applyFont="1" applyBorder="1" applyAlignment="1" applyProtection="1">
      <alignment horizontal="center" wrapText="1"/>
      <protection hidden="1"/>
    </xf>
    <xf numFmtId="188" fontId="2" fillId="0" borderId="1" xfId="1" applyNumberFormat="1" applyFont="1" applyFill="1" applyBorder="1" applyAlignment="1" applyProtection="1">
      <alignment vertical="center"/>
      <protection hidden="1"/>
    </xf>
    <xf numFmtId="188" fontId="2" fillId="0" borderId="1" xfId="2" applyNumberFormat="1" applyFont="1" applyBorder="1" applyAlignment="1" applyProtection="1">
      <alignment horizontal="center" vertical="center" wrapText="1"/>
      <protection hidden="1"/>
    </xf>
    <xf numFmtId="188" fontId="2" fillId="0" borderId="1" xfId="2" applyNumberFormat="1" applyFont="1" applyBorder="1" applyAlignment="1" applyProtection="1">
      <alignment vertical="center" wrapText="1"/>
      <protection hidden="1"/>
    </xf>
    <xf numFmtId="188" fontId="2" fillId="0" borderId="1" xfId="0" quotePrefix="1" applyNumberFormat="1" applyFont="1" applyBorder="1" applyAlignment="1" applyProtection="1">
      <alignment vertical="center"/>
      <protection hidden="1"/>
    </xf>
    <xf numFmtId="188" fontId="2" fillId="0" borderId="1" xfId="2" applyNumberFormat="1" applyFont="1" applyFill="1" applyBorder="1" applyAlignment="1" applyProtection="1">
      <alignment horizontal="center"/>
      <protection hidden="1"/>
    </xf>
    <xf numFmtId="188" fontId="2" fillId="0" borderId="1" xfId="2" applyNumberFormat="1" applyFont="1" applyFill="1" applyBorder="1" applyAlignment="1" applyProtection="1">
      <alignment horizontal="center" vertical="center"/>
      <protection hidden="1"/>
    </xf>
    <xf numFmtId="188" fontId="2" fillId="0" borderId="1" xfId="2" applyNumberFormat="1" applyFont="1" applyFill="1" applyBorder="1" applyAlignment="1" applyProtection="1">
      <alignment horizontal="left" vertical="center"/>
      <protection hidden="1"/>
    </xf>
    <xf numFmtId="188" fontId="2" fillId="0" borderId="1" xfId="2" applyNumberFormat="1" applyFont="1" applyFill="1" applyBorder="1" applyProtection="1">
      <protection hidden="1"/>
    </xf>
    <xf numFmtId="188" fontId="10" fillId="0" borderId="15" xfId="0" applyNumberFormat="1" applyFont="1" applyBorder="1" applyAlignment="1" applyProtection="1">
      <alignment horizontal="center" vertical="center" wrapText="1"/>
      <protection hidden="1"/>
    </xf>
    <xf numFmtId="188" fontId="2" fillId="0" borderId="15" xfId="0" applyNumberFormat="1" applyFont="1" applyBorder="1" applyAlignment="1" applyProtection="1">
      <alignment horizontal="right" vertical="center"/>
      <protection hidden="1"/>
    </xf>
    <xf numFmtId="0" fontId="2" fillId="0" borderId="0" xfId="0" applyFont="1" applyProtection="1">
      <protection hidden="1"/>
    </xf>
    <xf numFmtId="0" fontId="6" fillId="0" borderId="9" xfId="0" applyFont="1" applyBorder="1" applyAlignment="1" applyProtection="1">
      <alignment horizontal="center" vertical="center"/>
      <protection hidden="1"/>
    </xf>
    <xf numFmtId="0" fontId="2" fillId="0" borderId="9" xfId="0" applyFont="1" applyBorder="1" applyAlignment="1" applyProtection="1">
      <alignment horizontal="center" vertical="center" wrapText="1"/>
      <protection hidden="1"/>
    </xf>
    <xf numFmtId="188" fontId="2" fillId="2" borderId="1" xfId="1" applyNumberFormat="1" applyFont="1" applyFill="1" applyBorder="1" applyAlignment="1" applyProtection="1">
      <alignment vertical="center"/>
      <protection locked="0"/>
    </xf>
    <xf numFmtId="188" fontId="2" fillId="2" borderId="1" xfId="1" applyNumberFormat="1" applyFont="1" applyFill="1" applyBorder="1" applyAlignment="1" applyProtection="1">
      <protection locked="0"/>
    </xf>
    <xf numFmtId="0" fontId="6" fillId="2" borderId="1" xfId="0" applyFont="1" applyFill="1" applyBorder="1" applyProtection="1">
      <protection locked="0"/>
    </xf>
    <xf numFmtId="3" fontId="6" fillId="2" borderId="1" xfId="0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horizontal="left" vertical="center" wrapText="1"/>
      <protection hidden="1"/>
    </xf>
    <xf numFmtId="0" fontId="6" fillId="0" borderId="9" xfId="0" applyFont="1" applyBorder="1" applyAlignment="1" applyProtection="1">
      <alignment horizontal="left" vertical="top" wrapText="1"/>
      <protection hidden="1"/>
    </xf>
    <xf numFmtId="0" fontId="6" fillId="0" borderId="10" xfId="0" applyFont="1" applyBorder="1" applyAlignment="1" applyProtection="1">
      <alignment horizontal="left" vertical="top" wrapText="1"/>
      <protection hidden="1"/>
    </xf>
    <xf numFmtId="0" fontId="6" fillId="0" borderId="11" xfId="0" applyFont="1" applyBorder="1" applyAlignment="1" applyProtection="1">
      <alignment horizontal="left" vertical="top" wrapText="1"/>
      <protection hidden="1"/>
    </xf>
    <xf numFmtId="0" fontId="2" fillId="2" borderId="0" xfId="0" applyNumberFormat="1" applyFont="1" applyFill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left" vertical="top" wrapText="1"/>
      <protection hidden="1"/>
    </xf>
    <xf numFmtId="0" fontId="2" fillId="0" borderId="2" xfId="0" applyFont="1" applyBorder="1" applyAlignment="1" applyProtection="1">
      <alignment horizontal="left" vertical="center" wrapText="1"/>
      <protection hidden="1"/>
    </xf>
    <xf numFmtId="0" fontId="6" fillId="0" borderId="2" xfId="0" applyFont="1" applyBorder="1" applyAlignment="1" applyProtection="1">
      <alignment horizontal="left" vertical="center" wrapText="1"/>
      <protection hidden="1"/>
    </xf>
    <xf numFmtId="0" fontId="6" fillId="0" borderId="3" xfId="0" applyFont="1" applyBorder="1" applyAlignment="1" applyProtection="1">
      <alignment horizontal="left" vertical="top" wrapText="1"/>
      <protection locked="0" hidden="1"/>
    </xf>
    <xf numFmtId="0" fontId="6" fillId="0" borderId="4" xfId="0" applyFont="1" applyBorder="1" applyAlignment="1" applyProtection="1">
      <alignment horizontal="left" vertical="top" wrapText="1"/>
      <protection locked="0" hidden="1"/>
    </xf>
    <xf numFmtId="0" fontId="6" fillId="0" borderId="5" xfId="0" applyFont="1" applyBorder="1" applyAlignment="1" applyProtection="1">
      <alignment horizontal="left" vertical="top" wrapText="1"/>
      <protection locked="0" hidden="1"/>
    </xf>
    <xf numFmtId="0" fontId="6" fillId="0" borderId="6" xfId="0" applyFont="1" applyBorder="1" applyAlignment="1" applyProtection="1">
      <alignment horizontal="left" vertical="top" wrapText="1"/>
      <protection hidden="1"/>
    </xf>
    <xf numFmtId="0" fontId="6" fillId="0" borderId="7" xfId="0" applyFont="1" applyBorder="1" applyAlignment="1" applyProtection="1">
      <alignment horizontal="left" vertical="top" wrapText="1"/>
      <protection hidden="1"/>
    </xf>
    <xf numFmtId="0" fontId="6" fillId="0" borderId="8" xfId="0" applyFont="1" applyBorder="1" applyAlignment="1" applyProtection="1">
      <alignment horizontal="left" vertical="top" wrapText="1"/>
      <protection hidden="1"/>
    </xf>
    <xf numFmtId="0" fontId="6" fillId="0" borderId="3" xfId="0" applyFont="1" applyBorder="1" applyAlignment="1" applyProtection="1">
      <alignment horizontal="left" vertical="top" wrapText="1"/>
      <protection hidden="1"/>
    </xf>
    <xf numFmtId="0" fontId="6" fillId="0" borderId="4" xfId="0" applyFont="1" applyBorder="1" applyAlignment="1" applyProtection="1">
      <alignment horizontal="left" vertical="top" wrapText="1"/>
      <protection hidden="1"/>
    </xf>
    <xf numFmtId="0" fontId="6" fillId="0" borderId="5" xfId="0" applyFont="1" applyBorder="1" applyAlignment="1" applyProtection="1">
      <alignment horizontal="left" vertical="top" wrapText="1"/>
      <protection hidden="1"/>
    </xf>
    <xf numFmtId="0" fontId="2" fillId="0" borderId="1" xfId="0" applyFont="1" applyBorder="1" applyAlignment="1" applyProtection="1">
      <alignment horizontal="left" vertical="center" wrapText="1"/>
      <protection hidden="1"/>
    </xf>
    <xf numFmtId="0" fontId="2" fillId="0" borderId="9" xfId="0" applyFont="1" applyBorder="1" applyAlignment="1" applyProtection="1">
      <alignment horizontal="left" vertical="center" wrapText="1" indent="1"/>
      <protection locked="0" hidden="1"/>
    </xf>
    <xf numFmtId="0" fontId="2" fillId="0" borderId="10" xfId="0" applyFont="1" applyBorder="1" applyAlignment="1" applyProtection="1">
      <alignment horizontal="left" vertical="center" wrapText="1" indent="1"/>
      <protection locked="0" hidden="1"/>
    </xf>
    <xf numFmtId="0" fontId="2" fillId="0" borderId="11" xfId="0" applyFont="1" applyBorder="1" applyAlignment="1" applyProtection="1">
      <alignment horizontal="left" vertical="center" wrapText="1" indent="1"/>
      <protection locked="0" hidden="1"/>
    </xf>
    <xf numFmtId="0" fontId="2" fillId="0" borderId="6" xfId="0" applyFont="1" applyBorder="1" applyAlignment="1" applyProtection="1">
      <alignment horizontal="left" vertical="center" wrapText="1" indent="1"/>
      <protection locked="0" hidden="1"/>
    </xf>
    <xf numFmtId="0" fontId="2" fillId="0" borderId="7" xfId="0" applyFont="1" applyBorder="1" applyAlignment="1" applyProtection="1">
      <alignment horizontal="left" vertical="center" wrapText="1" indent="1"/>
      <protection locked="0" hidden="1"/>
    </xf>
    <xf numFmtId="0" fontId="2" fillId="0" borderId="8" xfId="0" applyFont="1" applyBorder="1" applyAlignment="1" applyProtection="1">
      <alignment horizontal="left" vertical="center" wrapText="1" indent="1"/>
      <protection locked="0" hidden="1"/>
    </xf>
    <xf numFmtId="188" fontId="10" fillId="0" borderId="12" xfId="0" applyNumberFormat="1" applyFont="1" applyBorder="1" applyAlignment="1" applyProtection="1">
      <alignment horizontal="left" vertical="center" wrapText="1"/>
      <protection locked="0" hidden="1"/>
    </xf>
    <xf numFmtId="188" fontId="10" fillId="0" borderId="13" xfId="0" applyNumberFormat="1" applyFont="1" applyBorder="1" applyAlignment="1" applyProtection="1">
      <alignment horizontal="left" vertical="center" wrapText="1"/>
      <protection locked="0" hidden="1"/>
    </xf>
    <xf numFmtId="188" fontId="10" fillId="0" borderId="14" xfId="0" applyNumberFormat="1" applyFont="1" applyBorder="1" applyAlignment="1" applyProtection="1">
      <alignment horizontal="left" vertical="center" wrapText="1"/>
      <protection locked="0" hidden="1"/>
    </xf>
    <xf numFmtId="0" fontId="14" fillId="0" borderId="3" xfId="0" applyFont="1" applyBorder="1" applyAlignment="1" applyProtection="1">
      <alignment horizontal="left" vertical="center" indent="1"/>
      <protection locked="0" hidden="1"/>
    </xf>
    <xf numFmtId="0" fontId="14" fillId="0" borderId="4" xfId="0" applyFont="1" applyBorder="1" applyAlignment="1" applyProtection="1">
      <alignment horizontal="left" vertical="center" indent="1"/>
      <protection locked="0" hidden="1"/>
    </xf>
    <xf numFmtId="0" fontId="14" fillId="0" borderId="5" xfId="0" applyFont="1" applyBorder="1" applyAlignment="1" applyProtection="1">
      <alignment horizontal="left" vertical="center" indent="1"/>
      <protection locked="0" hidden="1"/>
    </xf>
    <xf numFmtId="0" fontId="2" fillId="0" borderId="0" xfId="0" applyFont="1" applyFill="1" applyAlignment="1" applyProtection="1">
      <alignment horizontal="center"/>
      <protection hidden="1"/>
    </xf>
    <xf numFmtId="0" fontId="2" fillId="0" borderId="0" xfId="0" applyFont="1" applyAlignment="1" applyProtection="1">
      <alignment horizontal="center"/>
      <protection hidden="1"/>
    </xf>
  </cellXfs>
  <cellStyles count="3">
    <cellStyle name="Comma 2" xfId="1" xr:uid="{9FA95254-0DC6-4430-B679-B6BB4EF8F6EE}"/>
    <cellStyle name="จุลภาค 2" xfId="2" xr:uid="{1C8D40B5-EE87-4952-B6C4-FB41C4D6457F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878169</xdr:colOff>
      <xdr:row>2</xdr:row>
      <xdr:rowOff>141274</xdr:rowOff>
    </xdr:from>
    <xdr:to>
      <xdr:col>15</xdr:col>
      <xdr:colOff>28575</xdr:colOff>
      <xdr:row>8</xdr:row>
      <xdr:rowOff>57150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5E4ED111-1048-4FCD-B4C9-BD6EE58DB587}"/>
            </a:ext>
          </a:extLst>
        </xdr:cNvPr>
        <xdr:cNvSpPr/>
      </xdr:nvSpPr>
      <xdr:spPr>
        <a:xfrm>
          <a:off x="7936194" y="598474"/>
          <a:ext cx="4493931" cy="2411426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600" b="1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หมายเหตุ</a:t>
          </a: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: </a:t>
          </a:r>
          <a:b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*  โปรด</a:t>
          </a: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กรอกข้อมูลในช่องสีเหลืองให้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ถูกต้อง ครบถ้วน</a:t>
          </a:r>
        </a:p>
        <a:p>
          <a:pPr algn="l"/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**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สำหรับการกรอกข้อมูลในส่วนของ</a:t>
          </a:r>
          <a:r>
            <a:rPr lang="th-TH" sz="1600" b="1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5.การคำนวณค่าใช้จ่าย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endParaRPr lang="th-TH" sz="1600" b="1" baseline="0">
            <a:solidFill>
              <a:srgbClr val="FF0000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l"/>
          <a:r>
            <a:rPr lang="th-TH" sz="1600" b="1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</a:t>
          </a:r>
          <a:r>
            <a:rPr lang="en-US" sz="1600" b="1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</a:t>
          </a: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กรุณา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ใส่</a:t>
          </a:r>
          <a:r>
            <a:rPr lang="th-TH" sz="1600" u="sng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ตัวเลข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ในช่องสีเหลือง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ให้</a:t>
          </a:r>
          <a:r>
            <a:rPr lang="th-TH" sz="1600" u="sng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ครบทุกช่อง</a:t>
          </a:r>
          <a:b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     หากไม่มีให้ใส่เลข </a:t>
          </a:r>
          <a:r>
            <a:rPr lang="en-US" sz="160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"0"  </a:t>
          </a:r>
          <a:r>
            <a:rPr lang="th-TH" sz="1600" u="dbl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ห้าม</a:t>
          </a:r>
          <a:r>
            <a:rPr lang="en-US" sz="1600" u="none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!!</a:t>
          </a:r>
          <a:r>
            <a:rPr lang="th-TH" sz="1600" u="none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ใส่เครื่องหมาย </a:t>
          </a:r>
          <a:r>
            <a:rPr lang="en-US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"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-</a:t>
          </a:r>
          <a:r>
            <a:rPr lang="en-US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"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 </a:t>
          </a:r>
          <a:r>
            <a:rPr lang="en-US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(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ช่องอื่นได้ผูกสูตรการคำนวณไว้ให้แล้ว)</a:t>
          </a:r>
          <a:endParaRPr lang="en-US" sz="1600" baseline="0">
            <a:solidFill>
              <a:srgbClr val="FF0000"/>
            </a:solidFill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 *** 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สำหรับ</a:t>
          </a:r>
          <a:r>
            <a:rPr lang="th-TH" sz="1600" b="1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ตารางงบดำเนินงานสนามกีฬา 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คอลัมภ์ (2) จำนวนบุคลากร (อัตรา) </a:t>
          </a:r>
          <a:b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</a:b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การขอรับจัดสรร "</a:t>
          </a:r>
          <a:r>
            <a:rPr lang="th-TH" sz="1600" i="1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ค่าพัฒนาบุคลากร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" ต้องเป็นบุคลากรที่มีคุณวุฒิการศึกษา</a:t>
          </a:r>
          <a:b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</a:b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ระดับปริญญาตรี ไม่เกิน 2 อัตราต่อแห่ง เท่านั้น</a:t>
          </a:r>
        </a:p>
      </xdr:txBody>
    </xdr:sp>
    <xdr:clientData/>
  </xdr:twoCellAnchor>
  <xdr:twoCellAnchor>
    <xdr:from>
      <xdr:col>5</xdr:col>
      <xdr:colOff>472927</xdr:colOff>
      <xdr:row>0</xdr:row>
      <xdr:rowOff>151957</xdr:rowOff>
    </xdr:from>
    <xdr:to>
      <xdr:col>7</xdr:col>
      <xdr:colOff>39480</xdr:colOff>
      <xdr:row>3</xdr:row>
      <xdr:rowOff>142875</xdr:rowOff>
    </xdr:to>
    <xdr:sp macro="" textlink="">
      <xdr:nvSpPr>
        <xdr:cNvPr id="3" name="Rectangle 1">
          <a:extLst>
            <a:ext uri="{FF2B5EF4-FFF2-40B4-BE49-F238E27FC236}">
              <a16:creationId xmlns:a16="http://schemas.microsoft.com/office/drawing/2014/main" id="{A7438598-D1C8-4CA2-BC23-20B7EAB86578}"/>
            </a:ext>
          </a:extLst>
        </xdr:cNvPr>
        <xdr:cNvSpPr/>
      </xdr:nvSpPr>
      <xdr:spPr>
        <a:xfrm>
          <a:off x="5054452" y="151957"/>
          <a:ext cx="2119253" cy="71481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_1_10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257176</xdr:colOff>
      <xdr:row>0</xdr:row>
      <xdr:rowOff>209550</xdr:rowOff>
    </xdr:from>
    <xdr:to>
      <xdr:col>19</xdr:col>
      <xdr:colOff>444500</xdr:colOff>
      <xdr:row>5</xdr:row>
      <xdr:rowOff>657225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157972FD-D812-48B6-9B1E-A200B494B8B5}"/>
            </a:ext>
          </a:extLst>
        </xdr:cNvPr>
        <xdr:cNvSpPr/>
      </xdr:nvSpPr>
      <xdr:spPr>
        <a:xfrm>
          <a:off x="13687426" y="209550"/>
          <a:ext cx="5097991" cy="1770592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600" b="1">
              <a:solidFill>
                <a:srgbClr val="FF0000"/>
              </a:solidFill>
            </a:rPr>
            <a:t>หมายเหตุ</a:t>
          </a:r>
          <a:r>
            <a:rPr lang="th-TH" sz="1600">
              <a:solidFill>
                <a:srgbClr val="FF0000"/>
              </a:solidFill>
            </a:rPr>
            <a:t> </a:t>
          </a:r>
          <a:r>
            <a:rPr lang="en-US" sz="1600" baseline="0">
              <a:solidFill>
                <a:srgbClr val="FF0000"/>
              </a:solidFill>
            </a:rPr>
            <a:t>: </a:t>
          </a:r>
          <a:br>
            <a:rPr lang="th-TH" sz="1600" baseline="0">
              <a:solidFill>
                <a:srgbClr val="FF0000"/>
              </a:solidFill>
            </a:rPr>
          </a:br>
          <a:r>
            <a:rPr lang="th-TH" sz="1600" baseline="0">
              <a:solidFill>
                <a:srgbClr val="FF0000"/>
              </a:solidFill>
              <a:latin typeface="+mn-lt"/>
              <a:ea typeface="+mn-ea"/>
              <a:cs typeface="+mn-cs"/>
            </a:rPr>
            <a:t>   *  โปรดกรอกข้อมูลในช่องสีเหลืองให้ถูกต้อง ครบถ้วน</a:t>
          </a:r>
          <a:endParaRPr lang="en-US" sz="1600" baseline="0">
            <a:solidFill>
              <a:srgbClr val="FF0000"/>
            </a:solidFill>
            <a:latin typeface="+mn-lt"/>
            <a:ea typeface="+mn-ea"/>
            <a:cs typeface="+mn-cs"/>
          </a:endParaRPr>
        </a:p>
        <a:p>
          <a:pPr algn="l"/>
          <a:r>
            <a:rPr lang="en-US" sz="1600" baseline="0">
              <a:solidFill>
                <a:srgbClr val="FF0000"/>
              </a:solidFill>
              <a:latin typeface="+mn-lt"/>
              <a:ea typeface="+mn-ea"/>
              <a:cs typeface="+mn-cs"/>
            </a:rPr>
            <a:t>    **  </a:t>
          </a:r>
          <a:r>
            <a:rPr lang="th-TH" sz="1600" baseline="0">
              <a:solidFill>
                <a:srgbClr val="FF0000"/>
              </a:solidFill>
              <a:latin typeface="+mn-lt"/>
              <a:ea typeface="+mn-ea"/>
              <a:cs typeface="+mn-cs"/>
            </a:rPr>
            <a:t>กรณีระบุตำแหน่งเป็น "บุคลากรอื่น ๆ"</a:t>
          </a:r>
          <a:r>
            <a:rPr lang="en-US" sz="1600" baseline="0">
              <a:solidFill>
                <a:srgbClr val="FF0000"/>
              </a:solidFill>
              <a:latin typeface="+mn-lt"/>
              <a:ea typeface="+mn-ea"/>
              <a:cs typeface="+mn-cs"/>
            </a:rPr>
            <a:t> </a:t>
          </a:r>
          <a:br>
            <a:rPr lang="en-US" sz="1600" baseline="0">
              <a:solidFill>
                <a:srgbClr val="FF0000"/>
              </a:solidFill>
              <a:latin typeface="+mn-lt"/>
              <a:ea typeface="+mn-ea"/>
              <a:cs typeface="+mn-cs"/>
            </a:rPr>
          </a:br>
          <a:r>
            <a:rPr lang="th-TH" sz="1600" u="sng" baseline="0">
              <a:solidFill>
                <a:srgbClr val="FF0000"/>
              </a:solidFill>
              <a:latin typeface="+mn-lt"/>
              <a:ea typeface="+mn-ea"/>
              <a:cs typeface="+mn-cs"/>
            </a:rPr>
            <a:t>จำเป็นต้องระบุ</a:t>
          </a:r>
          <a:r>
            <a:rPr lang="th-TH" sz="1600" u="none" baseline="0">
              <a:solidFill>
                <a:srgbClr val="FF0000"/>
              </a:solidFill>
              <a:latin typeface="+mn-lt"/>
              <a:ea typeface="+mn-ea"/>
              <a:cs typeface="+mn-cs"/>
            </a:rPr>
            <a:t>ชื่อ</a:t>
          </a:r>
          <a:r>
            <a:rPr lang="th-TH" sz="1600" baseline="0">
              <a:solidFill>
                <a:srgbClr val="FF0000"/>
              </a:solidFill>
              <a:latin typeface="+mn-lt"/>
              <a:ea typeface="+mn-ea"/>
              <a:cs typeface="+mn-cs"/>
            </a:rPr>
            <a:t>ตำแหน่งนั้น ในคอลัมภ์ </a:t>
          </a:r>
          <a:r>
            <a:rPr lang="en-US" sz="1600" baseline="0">
              <a:solidFill>
                <a:srgbClr val="FF0000"/>
              </a:solidFill>
              <a:latin typeface="+mn-lt"/>
              <a:ea typeface="+mn-ea"/>
              <a:cs typeface="+mn-cs"/>
            </a:rPr>
            <a:t>E </a:t>
          </a:r>
          <a:br>
            <a:rPr lang="th-TH" sz="1600" baseline="0">
              <a:solidFill>
                <a:srgbClr val="FF0000"/>
              </a:solidFill>
              <a:latin typeface="+mn-lt"/>
              <a:ea typeface="+mn-ea"/>
              <a:cs typeface="+mn-cs"/>
            </a:rPr>
          </a:br>
          <a:r>
            <a:rPr lang="th-TH" sz="1600" baseline="0">
              <a:solidFill>
                <a:srgbClr val="FF0000"/>
              </a:solidFill>
              <a:latin typeface="+mn-lt"/>
              <a:ea typeface="+mn-ea"/>
              <a:cs typeface="+mn-cs"/>
            </a:rPr>
            <a:t>"กรณี เป็นบุคลากรอื่น ๆ</a:t>
          </a:r>
          <a:r>
            <a:rPr lang="en-US" sz="1600" baseline="0">
              <a:solidFill>
                <a:srgbClr val="FF0000"/>
              </a:solidFill>
              <a:latin typeface="+mn-lt"/>
              <a:ea typeface="+mn-ea"/>
              <a:cs typeface="+mn-cs"/>
            </a:rPr>
            <a:t> </a:t>
          </a:r>
          <a:r>
            <a:rPr lang="th-TH" sz="1600" baseline="0">
              <a:solidFill>
                <a:srgbClr val="FF0000"/>
              </a:solidFill>
              <a:latin typeface="+mn-lt"/>
              <a:ea typeface="+mn-ea"/>
              <a:cs typeface="+mn-cs"/>
            </a:rPr>
            <a:t>กรุณาระบุตำแหน่ง" ด้วย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51b1a94e08f6f63e/Desktop/23%20&#3608;.&#3588;.%2064/e-Budgeting%20&#3648;&#3593;&#3614;&#3634;&#3632;&#3585;&#3636;&#3592;%202566/Download%20&#3593;&#3585;.%202566/Bis65dwtmp001_288%20(&#3588;&#3619;&#3640;&#3616;&#3633;&#3603;&#3601;&#3660;&#3626;&#3634;&#3608;&#3634;&#3619;&#3603;&#3626;&#3640;&#3586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_Changwad"/>
      <sheetName val="d_Changwad_detail"/>
      <sheetName val="d_s_item"/>
      <sheetName val="d_common_item"/>
      <sheetName val="Sheet1"/>
      <sheetName val="mask"/>
      <sheetName val="ex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2DA9A-24EF-443E-9A4B-C162D06C1C41}">
  <sheetPr codeName="Sheet1"/>
  <dimension ref="A1:S36"/>
  <sheetViews>
    <sheetView tabSelected="1" zoomScale="90" zoomScaleNormal="90" zoomScaleSheetLayoutView="100" workbookViewId="0">
      <selection sqref="A1:G1"/>
    </sheetView>
  </sheetViews>
  <sheetFormatPr defaultColWidth="9" defaultRowHeight="15"/>
  <cols>
    <col min="1" max="1" width="17" style="13" customWidth="1"/>
    <col min="2" max="2" width="11.25" style="13" bestFit="1" customWidth="1"/>
    <col min="3" max="3" width="12.375" style="13" bestFit="1" customWidth="1"/>
    <col min="4" max="4" width="14.875" style="13" customWidth="1"/>
    <col min="5" max="5" width="14.25" style="13" customWidth="1"/>
    <col min="6" max="6" width="15" style="13" bestFit="1" customWidth="1"/>
    <col min="7" max="7" width="21" style="13" customWidth="1"/>
    <col min="8" max="8" width="13.875" style="13" customWidth="1"/>
    <col min="9" max="9" width="12.25" style="14" customWidth="1"/>
    <col min="10" max="16384" width="9" style="13"/>
  </cols>
  <sheetData>
    <row r="1" spans="1:16" ht="21">
      <c r="A1" s="67" t="s">
        <v>0</v>
      </c>
      <c r="B1" s="67"/>
      <c r="C1" s="67"/>
      <c r="D1" s="67"/>
      <c r="E1" s="67"/>
      <c r="F1" s="67"/>
      <c r="G1" s="67"/>
    </row>
    <row r="3" spans="1:16" ht="21">
      <c r="A3" s="34" t="s">
        <v>1</v>
      </c>
    </row>
    <row r="4" spans="1:16" ht="21">
      <c r="A4" s="34" t="s">
        <v>2</v>
      </c>
      <c r="B4" s="15"/>
    </row>
    <row r="5" spans="1:16" ht="4.1500000000000004" customHeight="1">
      <c r="A5" s="16"/>
      <c r="B5" s="15"/>
    </row>
    <row r="6" spans="1:16" ht="63.75" customHeight="1">
      <c r="A6" s="68" t="s">
        <v>3</v>
      </c>
      <c r="B6" s="68"/>
      <c r="C6" s="68"/>
      <c r="D6" s="68"/>
      <c r="E6" s="68"/>
      <c r="F6" s="68"/>
      <c r="G6" s="68"/>
    </row>
    <row r="7" spans="1:16" ht="63.75" customHeight="1">
      <c r="A7" s="68" t="s">
        <v>4</v>
      </c>
      <c r="B7" s="68"/>
      <c r="C7" s="68"/>
      <c r="D7" s="68"/>
      <c r="E7" s="68"/>
      <c r="F7" s="68"/>
      <c r="G7" s="68"/>
      <c r="I7" s="17"/>
      <c r="J7" s="18"/>
    </row>
    <row r="8" spans="1:16" ht="23.45" customHeight="1">
      <c r="A8" s="69" t="s">
        <v>5</v>
      </c>
      <c r="B8" s="70"/>
      <c r="C8" s="70"/>
      <c r="D8" s="70"/>
      <c r="E8" s="70"/>
      <c r="F8" s="70"/>
      <c r="G8" s="70"/>
    </row>
    <row r="9" spans="1:16" ht="23.45" customHeight="1">
      <c r="A9" s="71" t="str">
        <f>_xlfn.CONCAT("   สนามกีฬาถ่ายโอน จำนวน ",B19," แห่ง, บุคลากรประจำสนามกีฬา จำนวน ",B27," อัตรา")</f>
        <v xml:space="preserve">   สนามกีฬาถ่ายโอน จำนวน 0 แห่ง, บุคลากรประจำสนามกีฬา จำนวน 0 อัตรา</v>
      </c>
      <c r="B9" s="72"/>
      <c r="C9" s="72"/>
      <c r="D9" s="72"/>
      <c r="E9" s="72"/>
      <c r="F9" s="72"/>
      <c r="G9" s="73"/>
    </row>
    <row r="10" spans="1:16" ht="298.5" customHeight="1">
      <c r="A10" s="74" t="s">
        <v>6</v>
      </c>
      <c r="B10" s="75"/>
      <c r="C10" s="75"/>
      <c r="D10" s="75"/>
      <c r="E10" s="75"/>
      <c r="F10" s="75"/>
      <c r="G10" s="76"/>
    </row>
    <row r="11" spans="1:16" ht="409.6" customHeight="1">
      <c r="A11" s="77"/>
      <c r="B11" s="78"/>
      <c r="C11" s="78"/>
      <c r="D11" s="78"/>
      <c r="E11" s="78"/>
      <c r="F11" s="78"/>
      <c r="G11" s="79"/>
    </row>
    <row r="12" spans="1:16" ht="24.75" customHeight="1">
      <c r="A12" s="80" t="s">
        <v>7</v>
      </c>
      <c r="B12" s="80"/>
      <c r="C12" s="80"/>
      <c r="D12" s="80"/>
      <c r="E12" s="80"/>
      <c r="F12" s="80"/>
      <c r="G12" s="80"/>
    </row>
    <row r="13" spans="1:16" ht="24.75" customHeight="1">
      <c r="A13" s="81" t="str">
        <f>_xlfn.CONCAT("1) งบดำเนินงานสนามกีฬา จำนวน ",B19," แห่ง ","ประมาณการคำของบประมาณรวม ",TEXT(G19,"#,##0")," บาท")</f>
        <v>1) งบดำเนินงานสนามกีฬา จำนวน 0 แห่ง ประมาณการคำของบประมาณรวม 0 บาท</v>
      </c>
      <c r="B13" s="82"/>
      <c r="C13" s="82"/>
      <c r="D13" s="82"/>
      <c r="E13" s="82"/>
      <c r="F13" s="82"/>
      <c r="G13" s="83"/>
    </row>
    <row r="14" spans="1:16" ht="15" customHeight="1">
      <c r="A14" s="3"/>
      <c r="B14" s="41" t="s">
        <v>8</v>
      </c>
      <c r="C14" s="41" t="s">
        <v>9</v>
      </c>
      <c r="D14" s="41" t="s">
        <v>10</v>
      </c>
      <c r="E14" s="41" t="s">
        <v>11</v>
      </c>
      <c r="F14" s="41" t="s">
        <v>12</v>
      </c>
      <c r="G14" s="41" t="s">
        <v>13</v>
      </c>
    </row>
    <row r="15" spans="1:16" ht="85.5" customHeight="1">
      <c r="A15" s="3" t="s">
        <v>14</v>
      </c>
      <c r="B15" s="3" t="s">
        <v>15</v>
      </c>
      <c r="C15" s="3" t="s">
        <v>16</v>
      </c>
      <c r="D15" s="3" t="s">
        <v>17</v>
      </c>
      <c r="E15" s="3" t="s">
        <v>18</v>
      </c>
      <c r="F15" s="3" t="s">
        <v>19</v>
      </c>
      <c r="G15" s="3" t="s">
        <v>20</v>
      </c>
    </row>
    <row r="16" spans="1:16" ht="24.75" customHeight="1">
      <c r="A16" s="40" t="s">
        <v>21</v>
      </c>
      <c r="B16" s="59">
        <v>0</v>
      </c>
      <c r="C16" s="59">
        <v>0</v>
      </c>
      <c r="D16" s="38">
        <v>6000</v>
      </c>
      <c r="E16" s="38">
        <v>144000</v>
      </c>
      <c r="F16" s="38">
        <v>900000</v>
      </c>
      <c r="G16" s="39">
        <f>(B16*E16)+(B16*F16)+(C16*D16)</f>
        <v>0</v>
      </c>
      <c r="H16" s="19"/>
      <c r="I16" s="20"/>
      <c r="J16" s="19"/>
      <c r="K16" s="19"/>
      <c r="L16" s="19"/>
      <c r="M16" s="19"/>
      <c r="N16" s="19"/>
      <c r="O16" s="19"/>
      <c r="P16" s="21"/>
    </row>
    <row r="17" spans="1:19" ht="24.75" customHeight="1">
      <c r="A17" s="40" t="s">
        <v>22</v>
      </c>
      <c r="B17" s="59">
        <v>0</v>
      </c>
      <c r="C17" s="59">
        <v>0</v>
      </c>
      <c r="D17" s="38">
        <v>6000</v>
      </c>
      <c r="E17" s="38">
        <v>170400</v>
      </c>
      <c r="F17" s="38">
        <v>930000</v>
      </c>
      <c r="G17" s="39">
        <f>(B17*E17)+(B17*F17)+(C17*D17)</f>
        <v>0</v>
      </c>
      <c r="H17" s="19"/>
      <c r="I17" s="20"/>
      <c r="J17" s="19"/>
      <c r="K17" s="19"/>
      <c r="L17" s="19"/>
      <c r="M17" s="19"/>
      <c r="N17" s="19"/>
      <c r="O17" s="19"/>
    </row>
    <row r="18" spans="1:19" ht="21">
      <c r="A18" s="35" t="s">
        <v>23</v>
      </c>
      <c r="B18" s="60">
        <v>0</v>
      </c>
      <c r="C18" s="60">
        <v>0</v>
      </c>
      <c r="D18" s="38">
        <v>6000</v>
      </c>
      <c r="E18" s="38">
        <v>216000</v>
      </c>
      <c r="F18" s="38">
        <v>950000</v>
      </c>
      <c r="G18" s="39">
        <f>(B18*E18)+(B18*F18)+(C18*D18)</f>
        <v>0</v>
      </c>
      <c r="H18" s="19"/>
      <c r="I18" s="20"/>
      <c r="J18" s="19"/>
      <c r="K18" s="19"/>
      <c r="L18" s="19"/>
      <c r="M18" s="19"/>
      <c r="N18" s="19"/>
      <c r="O18" s="19"/>
    </row>
    <row r="19" spans="1:19" ht="21">
      <c r="A19" s="35" t="s">
        <v>24</v>
      </c>
      <c r="B19" s="36">
        <f t="shared" ref="B19:C19" si="0">SUM(B16:B18)</f>
        <v>0</v>
      </c>
      <c r="C19" s="36">
        <f t="shared" si="0"/>
        <v>0</v>
      </c>
      <c r="D19" s="37"/>
      <c r="E19" s="37"/>
      <c r="F19" s="37"/>
      <c r="G19" s="37">
        <f>SUM(G16:G18)</f>
        <v>0</v>
      </c>
      <c r="H19" s="19"/>
      <c r="I19" s="19"/>
      <c r="J19" s="19"/>
      <c r="K19" s="19"/>
      <c r="L19" s="19"/>
      <c r="M19" s="19"/>
      <c r="N19" s="19"/>
      <c r="O19" s="19"/>
    </row>
    <row r="20" spans="1:19" ht="21">
      <c r="A20" s="84" t="str">
        <f>_xlfn.CONCAT("2) เงินเดือน/ค่าจ้าง บุคลากรสนามกีฬา"," จำนวน ",B27," อัตรา ","ประมาณการคำของบประมาณรวม ",TEXT(G27,"#,##0")," บาท")</f>
        <v>2) เงินเดือน/ค่าจ้าง บุคลากรสนามกีฬา จำนวน 0 อัตรา ประมาณการคำของบประมาณรวม 0 บาท</v>
      </c>
      <c r="B20" s="85"/>
      <c r="C20" s="85"/>
      <c r="D20" s="85"/>
      <c r="E20" s="85"/>
      <c r="F20" s="85"/>
      <c r="G20" s="86"/>
    </row>
    <row r="21" spans="1:19" ht="21">
      <c r="A21" s="90" t="s">
        <v>25</v>
      </c>
      <c r="B21" s="91"/>
      <c r="C21" s="91"/>
      <c r="D21" s="91"/>
      <c r="E21" s="91"/>
      <c r="F21" s="91"/>
      <c r="G21" s="92"/>
    </row>
    <row r="22" spans="1:19" ht="15" customHeight="1">
      <c r="A22" s="63"/>
      <c r="B22" s="41" t="s">
        <v>8</v>
      </c>
      <c r="C22" s="41" t="s">
        <v>9</v>
      </c>
      <c r="D22" s="41" t="s">
        <v>10</v>
      </c>
      <c r="E22" s="41" t="s">
        <v>26</v>
      </c>
      <c r="F22" s="41" t="s">
        <v>12</v>
      </c>
      <c r="G22" s="41" t="s">
        <v>27</v>
      </c>
    </row>
    <row r="23" spans="1:19" ht="84">
      <c r="A23" s="42" t="s">
        <v>28</v>
      </c>
      <c r="B23" s="43" t="s">
        <v>29</v>
      </c>
      <c r="C23" s="43" t="s">
        <v>30</v>
      </c>
      <c r="D23" s="43" t="s">
        <v>31</v>
      </c>
      <c r="E23" s="44" t="s">
        <v>32</v>
      </c>
      <c r="F23" s="43" t="s">
        <v>33</v>
      </c>
      <c r="G23" s="43" t="s">
        <v>34</v>
      </c>
    </row>
    <row r="24" spans="1:19" s="22" customFormat="1" ht="42">
      <c r="A24" s="45" t="s">
        <v>35</v>
      </c>
      <c r="B24" s="46">
        <f>COUNTIF(บุคลากรถ่ายโอน!$C$7:$C$31,"พนักงานจ้างทั่วไป (ไม่กำหนดวุฒิ)")</f>
        <v>0</v>
      </c>
      <c r="C24" s="47">
        <f>SUMIF(บุคลากรถ่ายโอน!$C$7:$C$31,"พนักงานจ้างทั่วไป (ไม่กำหนดวุฒิ)",บุคลากรถ่ายโอน!$F$7:$F$31)</f>
        <v>0</v>
      </c>
      <c r="D24" s="48">
        <f>SUMIF(บุคลากรถ่ายโอน!$C$7:$C$31,"พนักงานจ้างทั่วไป (ไม่กำหนดวุฒิ)",บุคลากรถ่ายโอน!$G$7:$G$31)</f>
        <v>0</v>
      </c>
      <c r="E24" s="49">
        <f>SUMIF(บุคลากรถ่ายโอน!$C$7:$C$31,"พนักงานจ้างทั่วไป (ไม่กำหนดวุฒิ)",บุคลากรถ่ายโอน!$H$7:$H$31)</f>
        <v>0</v>
      </c>
      <c r="F24" s="47">
        <v>12</v>
      </c>
      <c r="G24" s="49">
        <f>SUMIF(บุคลากรถ่ายโอน!$C$7:$C$31,"พนักงานจ้างทั่วไป (ไม่กำหนดวุฒิ)",บุคลากรถ่ายโอน!$J$7:$J$31)</f>
        <v>0</v>
      </c>
      <c r="I24" s="23"/>
      <c r="J24" s="24"/>
    </row>
    <row r="25" spans="1:19" s="22" customFormat="1" ht="63">
      <c r="A25" s="45" t="s">
        <v>36</v>
      </c>
      <c r="B25" s="46">
        <f>COUNTIF(บุคลากรถ่ายโอน!$C$7:$C$31,"พนักงานจ้างตามภารกิจ (วุฒิปวช.)")</f>
        <v>0</v>
      </c>
      <c r="C25" s="47">
        <f>SUMIF(บุคลากรถ่ายโอน!$C$7:$C$31,"พนักงานจ้างตามภารกิจ (วุฒิปวช.)",บุคลากรถ่ายโอน!$F$7:$F$31)</f>
        <v>0</v>
      </c>
      <c r="D25" s="48">
        <f>SUMIF(บุคลากรถ่ายโอน!$C$7:$C$31,"พนักงานจ้างตามภารกิจ (วุฒิปวช.)",บุคลากรถ่ายโอน!$G$7:$G$31)</f>
        <v>0</v>
      </c>
      <c r="E25" s="49">
        <f>SUMIF(บุคลากรถ่ายโอน!$C$7:$C$31,"พนักงานจ้างตามภารกิจ (วุฒิปวช.)",บุคลากรถ่ายโอน!$H$7:$H$31)</f>
        <v>0</v>
      </c>
      <c r="F25" s="47">
        <v>12</v>
      </c>
      <c r="G25" s="49">
        <f>SUMIF(บุคลากรถ่ายโอน!$C$7:$C$31,"พนักงานจ้างตามภารกิจ (วุฒิปวช.)",บุคลากรถ่ายโอน!$J$7:$J$31)</f>
        <v>0</v>
      </c>
      <c r="I25" s="23"/>
    </row>
    <row r="26" spans="1:19" s="22" customFormat="1" ht="63">
      <c r="A26" s="45" t="s">
        <v>37</v>
      </c>
      <c r="B26" s="46">
        <f>COUNTIF(บุคลากรถ่ายโอน!$C$7:$C$31,"พนักงานจ้างตามภารกิจ (วุฒิปริญญาตรี)")</f>
        <v>0</v>
      </c>
      <c r="C26" s="47">
        <f>SUMIF(บุคลากรถ่ายโอน!$C$7:$C$31,"พนักงานจ้างตามภารกิจ (วุฒิปริญญาตรี)",บุคลากรถ่ายโอน!$F$7:$F$31)</f>
        <v>0</v>
      </c>
      <c r="D26" s="48">
        <f>SUMIF(บุคลากรถ่ายโอน!$C$7:$C$31,"พนักงานจ้างตามภารกิจ (วุฒิปริญญาตรี)",บุคลากรถ่ายโอน!$G$7:$G$31)</f>
        <v>0</v>
      </c>
      <c r="E26" s="49">
        <f>SUMIF(บุคลากรถ่ายโอน!$C$7:$C$31,"พนักงานจ้างตามภารกิจ (วุฒิปริญญาตรี)",บุคลากรถ่ายโอน!$H$7:$H$31)</f>
        <v>0</v>
      </c>
      <c r="F26" s="47">
        <v>12</v>
      </c>
      <c r="G26" s="49">
        <f>SUMIF(บุคลากรถ่ายโอน!$C$7:$C$31,"พนักงานจ้างตามภารกิจ (วุฒิปริญญาตรี)",บุคลากรถ่ายโอน!$J$7:$J$31)</f>
        <v>0</v>
      </c>
      <c r="I26" s="23"/>
    </row>
    <row r="27" spans="1:19" ht="21">
      <c r="A27" s="50" t="s">
        <v>24</v>
      </c>
      <c r="B27" s="36">
        <f>SUM(B24:B26)</f>
        <v>0</v>
      </c>
      <c r="C27" s="50"/>
      <c r="D27" s="51"/>
      <c r="E27" s="51"/>
      <c r="F27" s="52"/>
      <c r="G27" s="53">
        <f>ROUND(SUM(G24:G26),-2)</f>
        <v>0</v>
      </c>
    </row>
    <row r="28" spans="1:19" ht="21.75" thickBot="1">
      <c r="A28" s="87" t="str">
        <f>"สรุป เงินอุดหนุนการบริหารสนามกีฬาถ่ายโอน จำนวน "&amp;B19&amp;" แห่ง"</f>
        <v>สรุป เงินอุดหนุนการบริหารสนามกีฬาถ่ายโอน จำนวน 0 แห่ง</v>
      </c>
      <c r="B28" s="88"/>
      <c r="C28" s="88"/>
      <c r="D28" s="88"/>
      <c r="E28" s="89"/>
      <c r="F28" s="54" t="s">
        <v>38</v>
      </c>
      <c r="G28" s="55" t="str">
        <f>TEXT(G27+G19,"#,##0")&amp;" บาท"</f>
        <v>0 บาท</v>
      </c>
    </row>
    <row r="29" spans="1:19" ht="3.75" customHeight="1" thickTop="1">
      <c r="A29" s="25"/>
      <c r="B29" s="26"/>
      <c r="C29" s="26"/>
      <c r="D29" s="26"/>
      <c r="E29" s="26"/>
      <c r="F29" s="27"/>
      <c r="G29" s="28"/>
    </row>
    <row r="30" spans="1:19" ht="47.45" customHeight="1">
      <c r="A30" s="64" t="s">
        <v>39</v>
      </c>
      <c r="B30" s="65"/>
      <c r="C30" s="65"/>
      <c r="D30" s="65"/>
      <c r="E30" s="65"/>
      <c r="F30" s="65"/>
      <c r="G30" s="66"/>
      <c r="I30" s="23"/>
    </row>
    <row r="31" spans="1:19" ht="89.25" customHeight="1">
      <c r="A31" s="64" t="s">
        <v>40</v>
      </c>
      <c r="B31" s="65"/>
      <c r="C31" s="65"/>
      <c r="D31" s="65"/>
      <c r="E31" s="65"/>
      <c r="F31" s="65"/>
      <c r="G31" s="66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23"/>
      <c r="S31" s="23"/>
    </row>
    <row r="32" spans="1:19" ht="21">
      <c r="A32" s="56" t="s">
        <v>41</v>
      </c>
      <c r="H32" s="19"/>
      <c r="I32" s="19"/>
      <c r="J32" s="19"/>
      <c r="K32" s="19"/>
      <c r="L32" s="19"/>
      <c r="M32" s="19"/>
      <c r="N32" s="19"/>
      <c r="O32" s="19"/>
      <c r="P32" s="19"/>
      <c r="Q32" s="19"/>
    </row>
    <row r="33" spans="1:17" ht="84">
      <c r="A33" s="2" t="s">
        <v>42</v>
      </c>
      <c r="B33" s="3" t="s">
        <v>43</v>
      </c>
      <c r="C33" s="3" t="s">
        <v>44</v>
      </c>
      <c r="D33" s="58" t="s">
        <v>45</v>
      </c>
      <c r="E33" s="58" t="s">
        <v>46</v>
      </c>
      <c r="F33" s="3" t="s">
        <v>47</v>
      </c>
      <c r="G33" s="3" t="s">
        <v>48</v>
      </c>
      <c r="H33" s="19"/>
      <c r="I33" s="19"/>
      <c r="J33" s="19"/>
      <c r="K33" s="19"/>
      <c r="L33" s="19"/>
      <c r="M33" s="19"/>
      <c r="N33" s="19"/>
      <c r="O33" s="19"/>
      <c r="P33" s="19"/>
      <c r="Q33" s="19"/>
    </row>
    <row r="34" spans="1:17" ht="21">
      <c r="A34" s="57">
        <v>2567</v>
      </c>
      <c r="B34" s="29"/>
      <c r="C34" s="30"/>
      <c r="D34" s="30"/>
      <c r="E34" s="29"/>
      <c r="F34" s="31"/>
      <c r="G34" s="32"/>
    </row>
    <row r="35" spans="1:17" ht="21">
      <c r="A35" s="57">
        <v>2568</v>
      </c>
      <c r="B35" s="29"/>
      <c r="C35" s="30"/>
      <c r="D35" s="30"/>
      <c r="E35" s="29"/>
      <c r="F35" s="31"/>
      <c r="G35" s="32"/>
    </row>
    <row r="36" spans="1:17" ht="21">
      <c r="A36" s="57">
        <v>2569</v>
      </c>
      <c r="B36" s="29"/>
      <c r="C36" s="30"/>
      <c r="D36" s="30"/>
      <c r="E36" s="29"/>
      <c r="F36" s="31"/>
      <c r="G36" s="33" t="s">
        <v>49</v>
      </c>
    </row>
  </sheetData>
  <sheetProtection algorithmName="SHA-512" hashValue="OBhT/XYViDsvv0Yw8B0c6RCKgggGLB6tUE/Og5fpL13FuBpMYUtnaFVsHYXSokAnL7I94wn+WEZRJcSeBRIaSg==" saltValue="dzHLgtGiOC3Ou5TR3pEaSA==" spinCount="100000" sheet="1" formatCells="0" formatColumns="0" formatRows="0"/>
  <mergeCells count="13">
    <mergeCell ref="A31:G31"/>
    <mergeCell ref="A1:G1"/>
    <mergeCell ref="A6:G6"/>
    <mergeCell ref="A7:G7"/>
    <mergeCell ref="A8:G8"/>
    <mergeCell ref="A9:G9"/>
    <mergeCell ref="A10:G11"/>
    <mergeCell ref="A12:G12"/>
    <mergeCell ref="A13:G13"/>
    <mergeCell ref="A20:G20"/>
    <mergeCell ref="A28:E28"/>
    <mergeCell ref="A30:G30"/>
    <mergeCell ref="A21:G21"/>
  </mergeCells>
  <dataValidations count="1">
    <dataValidation allowBlank="1" showInputMessage="1" showErrorMessage="1" prompt="เฉพาะบุคลากรวุฒิปริญญาตรี ไม่เกิน 2 อัตรา/แห่ง _x000a_(สำหรับขอรับจัดสรรค่าพัฒนาบุคลากรตามหลักเกณฑ์การจัดสรร)" sqref="C16:C18" xr:uid="{E11EA696-8EE1-4449-B41B-6B5612E39D42}"/>
  </dataValidations>
  <printOptions horizontalCentered="1"/>
  <pageMargins left="0.39370078740157483" right="0.19685039370078741" top="0.74803149606299213" bottom="0.35433070866141736" header="0.31496062992125984" footer="0.31496062992125984"/>
  <pageSetup paperSize="9" scale="80" orientation="portrait" r:id="rId1"/>
  <rowBreaks count="1" manualBreakCount="1">
    <brk id="11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A506B-2672-49CB-B91F-3F94849101FD}">
  <sheetPr codeName="Sheet2"/>
  <dimension ref="A1:O34"/>
  <sheetViews>
    <sheetView zoomScale="90" zoomScaleNormal="90" workbookViewId="0">
      <pane xSplit="1" ySplit="6" topLeftCell="B7" activePane="bottomRight" state="frozen"/>
      <selection pane="bottomRight" sqref="A1:K1"/>
      <selection pane="bottomLeft" sqref="A1:G1"/>
      <selection pane="topRight" sqref="A1:G1"/>
    </sheetView>
  </sheetViews>
  <sheetFormatPr defaultColWidth="9.125" defaultRowHeight="21"/>
  <cols>
    <col min="1" max="1" width="6.875" style="4" bestFit="1" customWidth="1"/>
    <col min="2" max="2" width="30" style="4" customWidth="1"/>
    <col min="3" max="3" width="33" style="4" customWidth="1"/>
    <col min="4" max="5" width="20" style="4" customWidth="1"/>
    <col min="6" max="6" width="14.25" style="4" bestFit="1" customWidth="1"/>
    <col min="7" max="7" width="19.625" style="4" customWidth="1"/>
    <col min="8" max="8" width="12" style="4" customWidth="1"/>
    <col min="9" max="9" width="10" style="4" customWidth="1"/>
    <col min="10" max="10" width="12" style="4" customWidth="1"/>
    <col min="11" max="11" width="23.625" style="4" customWidth="1"/>
    <col min="12" max="16384" width="9.125" style="4"/>
  </cols>
  <sheetData>
    <row r="1" spans="1:15">
      <c r="A1" s="93" t="str">
        <f>'3_1_10'!A1</f>
        <v>หน่วยรับงบประมาณ : …......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5">
      <c r="A2" s="94" t="s">
        <v>50</v>
      </c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1:15">
      <c r="A3" s="94" t="s">
        <v>51</v>
      </c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1:15">
      <c r="A4" s="1" t="str">
        <f>"ประมาณการคำของบประมาณบุคลากรถ่ายโอน จำนวน "&amp;TEXT(COUNT(J7:J31)-COUNTIF(J7:J31,0),"#,##0")&amp;" อัตรา วงเงิน "&amp;TEXT(ROUND(SUM(J7:J31),-2),"#,##0")&amp;" บาท"</f>
        <v>ประมาณการคำของบประมาณบุคลากรถ่ายโอน จำนวน 0 อัตรา วงเงิน 0 บาท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pans="1:15">
      <c r="A5" s="1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5" ht="84">
      <c r="A6" s="2" t="s">
        <v>52</v>
      </c>
      <c r="B6" s="3" t="s">
        <v>53</v>
      </c>
      <c r="C6" s="2" t="s">
        <v>54</v>
      </c>
      <c r="D6" s="2" t="s">
        <v>55</v>
      </c>
      <c r="E6" s="3" t="s">
        <v>56</v>
      </c>
      <c r="F6" s="3" t="s">
        <v>57</v>
      </c>
      <c r="G6" s="3" t="s">
        <v>58</v>
      </c>
      <c r="H6" s="3" t="s">
        <v>59</v>
      </c>
      <c r="I6" s="3" t="s">
        <v>33</v>
      </c>
      <c r="J6" s="3" t="s">
        <v>60</v>
      </c>
      <c r="K6" s="2" t="s">
        <v>48</v>
      </c>
    </row>
    <row r="7" spans="1:15">
      <c r="A7" s="6">
        <v>1</v>
      </c>
      <c r="B7" s="61"/>
      <c r="C7" s="61"/>
      <c r="D7" s="61"/>
      <c r="E7" s="61"/>
      <c r="F7" s="62"/>
      <c r="G7" s="8">
        <f>IF(F7*5%&gt;750,750,F7*5%)</f>
        <v>0</v>
      </c>
      <c r="H7" s="8">
        <f>(F7+G7)</f>
        <v>0</v>
      </c>
      <c r="I7" s="8">
        <v>12</v>
      </c>
      <c r="J7" s="8">
        <f>H7*I7</f>
        <v>0</v>
      </c>
      <c r="K7" s="7"/>
    </row>
    <row r="8" spans="1:15">
      <c r="A8" s="6">
        <v>2</v>
      </c>
      <c r="B8" s="61"/>
      <c r="C8" s="61"/>
      <c r="D8" s="61"/>
      <c r="E8" s="61"/>
      <c r="F8" s="62"/>
      <c r="G8" s="8">
        <f t="shared" ref="G8:G31" si="0">IF(F8*5%&gt;750,750,F8*5%)</f>
        <v>0</v>
      </c>
      <c r="H8" s="8">
        <f t="shared" ref="H8:H31" si="1">(F8+G8)</f>
        <v>0</v>
      </c>
      <c r="I8" s="8">
        <v>12</v>
      </c>
      <c r="J8" s="8">
        <f t="shared" ref="J8:J31" si="2">H8*I8</f>
        <v>0</v>
      </c>
      <c r="K8" s="7"/>
      <c r="O8" s="9"/>
    </row>
    <row r="9" spans="1:15">
      <c r="A9" s="6">
        <v>3</v>
      </c>
      <c r="B9" s="61"/>
      <c r="C9" s="61"/>
      <c r="D9" s="61"/>
      <c r="E9" s="61"/>
      <c r="F9" s="62"/>
      <c r="G9" s="8">
        <f t="shared" si="0"/>
        <v>0</v>
      </c>
      <c r="H9" s="8">
        <f t="shared" si="1"/>
        <v>0</v>
      </c>
      <c r="I9" s="8">
        <v>12</v>
      </c>
      <c r="J9" s="8">
        <f t="shared" si="2"/>
        <v>0</v>
      </c>
      <c r="K9" s="7"/>
    </row>
    <row r="10" spans="1:15">
      <c r="A10" s="6">
        <v>4</v>
      </c>
      <c r="B10" s="61"/>
      <c r="C10" s="61"/>
      <c r="D10" s="61"/>
      <c r="E10" s="61"/>
      <c r="F10" s="62"/>
      <c r="G10" s="8">
        <f t="shared" si="0"/>
        <v>0</v>
      </c>
      <c r="H10" s="8">
        <f t="shared" si="1"/>
        <v>0</v>
      </c>
      <c r="I10" s="8">
        <v>12</v>
      </c>
      <c r="J10" s="8">
        <f t="shared" si="2"/>
        <v>0</v>
      </c>
      <c r="K10" s="7"/>
    </row>
    <row r="11" spans="1:15">
      <c r="A11" s="6">
        <v>5</v>
      </c>
      <c r="B11" s="61"/>
      <c r="C11" s="61"/>
      <c r="D11" s="61"/>
      <c r="E11" s="61"/>
      <c r="F11" s="62"/>
      <c r="G11" s="8">
        <f t="shared" si="0"/>
        <v>0</v>
      </c>
      <c r="H11" s="8">
        <f t="shared" si="1"/>
        <v>0</v>
      </c>
      <c r="I11" s="8">
        <v>12</v>
      </c>
      <c r="J11" s="8">
        <f t="shared" si="2"/>
        <v>0</v>
      </c>
      <c r="K11" s="7"/>
    </row>
    <row r="12" spans="1:15">
      <c r="A12" s="6">
        <v>6</v>
      </c>
      <c r="B12" s="61"/>
      <c r="C12" s="61"/>
      <c r="D12" s="61"/>
      <c r="E12" s="61"/>
      <c r="F12" s="62"/>
      <c r="G12" s="8">
        <f t="shared" si="0"/>
        <v>0</v>
      </c>
      <c r="H12" s="8">
        <f t="shared" si="1"/>
        <v>0</v>
      </c>
      <c r="I12" s="8">
        <v>12</v>
      </c>
      <c r="J12" s="8">
        <f t="shared" si="2"/>
        <v>0</v>
      </c>
      <c r="K12" s="7"/>
    </row>
    <row r="13" spans="1:15">
      <c r="A13" s="6">
        <v>7</v>
      </c>
      <c r="B13" s="61"/>
      <c r="C13" s="61"/>
      <c r="D13" s="61"/>
      <c r="E13" s="61"/>
      <c r="F13" s="62"/>
      <c r="G13" s="8">
        <f t="shared" si="0"/>
        <v>0</v>
      </c>
      <c r="H13" s="8">
        <f t="shared" si="1"/>
        <v>0</v>
      </c>
      <c r="I13" s="8">
        <v>12</v>
      </c>
      <c r="J13" s="8">
        <f t="shared" si="2"/>
        <v>0</v>
      </c>
      <c r="K13" s="7"/>
    </row>
    <row r="14" spans="1:15">
      <c r="A14" s="6">
        <v>8</v>
      </c>
      <c r="B14" s="61"/>
      <c r="C14" s="61"/>
      <c r="D14" s="61"/>
      <c r="E14" s="61"/>
      <c r="F14" s="62"/>
      <c r="G14" s="8">
        <f t="shared" si="0"/>
        <v>0</v>
      </c>
      <c r="H14" s="8">
        <f t="shared" si="1"/>
        <v>0</v>
      </c>
      <c r="I14" s="8">
        <v>12</v>
      </c>
      <c r="J14" s="8">
        <f t="shared" si="2"/>
        <v>0</v>
      </c>
      <c r="K14" s="7"/>
    </row>
    <row r="15" spans="1:15">
      <c r="A15" s="6">
        <v>9</v>
      </c>
      <c r="B15" s="61"/>
      <c r="C15" s="61"/>
      <c r="D15" s="61"/>
      <c r="E15" s="61"/>
      <c r="F15" s="62"/>
      <c r="G15" s="8">
        <f t="shared" si="0"/>
        <v>0</v>
      </c>
      <c r="H15" s="8">
        <f t="shared" si="1"/>
        <v>0</v>
      </c>
      <c r="I15" s="8">
        <v>12</v>
      </c>
      <c r="J15" s="8">
        <f t="shared" si="2"/>
        <v>0</v>
      </c>
      <c r="K15" s="7"/>
      <c r="L15" s="10"/>
    </row>
    <row r="16" spans="1:15">
      <c r="A16" s="6">
        <v>10</v>
      </c>
      <c r="B16" s="61"/>
      <c r="C16" s="61"/>
      <c r="D16" s="61"/>
      <c r="E16" s="61"/>
      <c r="F16" s="62"/>
      <c r="G16" s="8">
        <f t="shared" si="0"/>
        <v>0</v>
      </c>
      <c r="H16" s="8">
        <f t="shared" si="1"/>
        <v>0</v>
      </c>
      <c r="I16" s="8">
        <v>12</v>
      </c>
      <c r="J16" s="8">
        <f t="shared" si="2"/>
        <v>0</v>
      </c>
      <c r="K16" s="7"/>
    </row>
    <row r="17" spans="1:11">
      <c r="A17" s="6">
        <v>11</v>
      </c>
      <c r="B17" s="61"/>
      <c r="C17" s="61"/>
      <c r="D17" s="61"/>
      <c r="E17" s="61"/>
      <c r="F17" s="62"/>
      <c r="G17" s="8">
        <f t="shared" si="0"/>
        <v>0</v>
      </c>
      <c r="H17" s="8">
        <f t="shared" si="1"/>
        <v>0</v>
      </c>
      <c r="I17" s="8">
        <v>12</v>
      </c>
      <c r="J17" s="8">
        <f t="shared" si="2"/>
        <v>0</v>
      </c>
      <c r="K17" s="7"/>
    </row>
    <row r="18" spans="1:11">
      <c r="A18" s="6">
        <v>12</v>
      </c>
      <c r="B18" s="61"/>
      <c r="C18" s="61"/>
      <c r="D18" s="61"/>
      <c r="E18" s="61"/>
      <c r="F18" s="62"/>
      <c r="G18" s="8">
        <f t="shared" si="0"/>
        <v>0</v>
      </c>
      <c r="H18" s="8">
        <f t="shared" si="1"/>
        <v>0</v>
      </c>
      <c r="I18" s="8">
        <v>12</v>
      </c>
      <c r="J18" s="8">
        <f t="shared" si="2"/>
        <v>0</v>
      </c>
      <c r="K18" s="7"/>
    </row>
    <row r="19" spans="1:11">
      <c r="A19" s="6">
        <v>13</v>
      </c>
      <c r="B19" s="61"/>
      <c r="C19" s="61"/>
      <c r="D19" s="61"/>
      <c r="E19" s="61"/>
      <c r="F19" s="62"/>
      <c r="G19" s="8">
        <f t="shared" si="0"/>
        <v>0</v>
      </c>
      <c r="H19" s="8">
        <f t="shared" si="1"/>
        <v>0</v>
      </c>
      <c r="I19" s="8">
        <v>12</v>
      </c>
      <c r="J19" s="8">
        <f t="shared" si="2"/>
        <v>0</v>
      </c>
      <c r="K19" s="7"/>
    </row>
    <row r="20" spans="1:11">
      <c r="A20" s="6">
        <v>14</v>
      </c>
      <c r="B20" s="61"/>
      <c r="C20" s="61"/>
      <c r="D20" s="61"/>
      <c r="E20" s="61"/>
      <c r="F20" s="62"/>
      <c r="G20" s="8">
        <f t="shared" si="0"/>
        <v>0</v>
      </c>
      <c r="H20" s="8">
        <f t="shared" si="1"/>
        <v>0</v>
      </c>
      <c r="I20" s="8">
        <v>12</v>
      </c>
      <c r="J20" s="8">
        <f t="shared" si="2"/>
        <v>0</v>
      </c>
      <c r="K20" s="7"/>
    </row>
    <row r="21" spans="1:11">
      <c r="A21" s="6">
        <v>15</v>
      </c>
      <c r="B21" s="61"/>
      <c r="C21" s="61"/>
      <c r="D21" s="61"/>
      <c r="E21" s="61"/>
      <c r="F21" s="62"/>
      <c r="G21" s="8">
        <f t="shared" si="0"/>
        <v>0</v>
      </c>
      <c r="H21" s="8">
        <f t="shared" si="1"/>
        <v>0</v>
      </c>
      <c r="I21" s="8">
        <v>12</v>
      </c>
      <c r="J21" s="8">
        <f t="shared" si="2"/>
        <v>0</v>
      </c>
      <c r="K21" s="7"/>
    </row>
    <row r="22" spans="1:11">
      <c r="A22" s="6">
        <v>16</v>
      </c>
      <c r="B22" s="61"/>
      <c r="C22" s="61"/>
      <c r="D22" s="61"/>
      <c r="E22" s="61"/>
      <c r="F22" s="62"/>
      <c r="G22" s="8">
        <f t="shared" si="0"/>
        <v>0</v>
      </c>
      <c r="H22" s="8">
        <f t="shared" si="1"/>
        <v>0</v>
      </c>
      <c r="I22" s="8">
        <v>12</v>
      </c>
      <c r="J22" s="8">
        <f t="shared" si="2"/>
        <v>0</v>
      </c>
      <c r="K22" s="7"/>
    </row>
    <row r="23" spans="1:11">
      <c r="A23" s="6">
        <v>17</v>
      </c>
      <c r="B23" s="61"/>
      <c r="C23" s="61"/>
      <c r="D23" s="61"/>
      <c r="E23" s="61"/>
      <c r="F23" s="62"/>
      <c r="G23" s="8">
        <f t="shared" si="0"/>
        <v>0</v>
      </c>
      <c r="H23" s="8">
        <f t="shared" si="1"/>
        <v>0</v>
      </c>
      <c r="I23" s="8">
        <v>12</v>
      </c>
      <c r="J23" s="8">
        <f t="shared" si="2"/>
        <v>0</v>
      </c>
      <c r="K23" s="7"/>
    </row>
    <row r="24" spans="1:11">
      <c r="A24" s="6">
        <v>18</v>
      </c>
      <c r="B24" s="61"/>
      <c r="C24" s="61"/>
      <c r="D24" s="61"/>
      <c r="E24" s="61"/>
      <c r="F24" s="62"/>
      <c r="G24" s="8">
        <f t="shared" si="0"/>
        <v>0</v>
      </c>
      <c r="H24" s="8">
        <f t="shared" si="1"/>
        <v>0</v>
      </c>
      <c r="I24" s="8">
        <v>12</v>
      </c>
      <c r="J24" s="8">
        <f t="shared" si="2"/>
        <v>0</v>
      </c>
      <c r="K24" s="7"/>
    </row>
    <row r="25" spans="1:11">
      <c r="A25" s="6">
        <v>19</v>
      </c>
      <c r="B25" s="61"/>
      <c r="C25" s="61"/>
      <c r="D25" s="61"/>
      <c r="E25" s="61"/>
      <c r="F25" s="62"/>
      <c r="G25" s="8">
        <f t="shared" si="0"/>
        <v>0</v>
      </c>
      <c r="H25" s="8">
        <f t="shared" si="1"/>
        <v>0</v>
      </c>
      <c r="I25" s="8">
        <v>12</v>
      </c>
      <c r="J25" s="8">
        <f t="shared" si="2"/>
        <v>0</v>
      </c>
      <c r="K25" s="7"/>
    </row>
    <row r="26" spans="1:11">
      <c r="A26" s="6">
        <v>20</v>
      </c>
      <c r="B26" s="61"/>
      <c r="C26" s="61"/>
      <c r="D26" s="61"/>
      <c r="E26" s="61"/>
      <c r="F26" s="62"/>
      <c r="G26" s="8">
        <f t="shared" si="0"/>
        <v>0</v>
      </c>
      <c r="H26" s="8">
        <f t="shared" si="1"/>
        <v>0</v>
      </c>
      <c r="I26" s="8">
        <v>12</v>
      </c>
      <c r="J26" s="8">
        <f t="shared" si="2"/>
        <v>0</v>
      </c>
      <c r="K26" s="7"/>
    </row>
    <row r="27" spans="1:11">
      <c r="A27" s="6">
        <v>21</v>
      </c>
      <c r="B27" s="61"/>
      <c r="C27" s="61"/>
      <c r="D27" s="61"/>
      <c r="E27" s="61"/>
      <c r="F27" s="62"/>
      <c r="G27" s="8">
        <f t="shared" si="0"/>
        <v>0</v>
      </c>
      <c r="H27" s="8">
        <f t="shared" si="1"/>
        <v>0</v>
      </c>
      <c r="I27" s="8">
        <v>12</v>
      </c>
      <c r="J27" s="8">
        <f t="shared" si="2"/>
        <v>0</v>
      </c>
      <c r="K27" s="7"/>
    </row>
    <row r="28" spans="1:11">
      <c r="A28" s="6">
        <v>22</v>
      </c>
      <c r="B28" s="61"/>
      <c r="C28" s="61"/>
      <c r="D28" s="61"/>
      <c r="E28" s="61"/>
      <c r="F28" s="62"/>
      <c r="G28" s="8">
        <f t="shared" si="0"/>
        <v>0</v>
      </c>
      <c r="H28" s="8">
        <f t="shared" si="1"/>
        <v>0</v>
      </c>
      <c r="I28" s="8">
        <v>12</v>
      </c>
      <c r="J28" s="8">
        <f t="shared" si="2"/>
        <v>0</v>
      </c>
      <c r="K28" s="7"/>
    </row>
    <row r="29" spans="1:11">
      <c r="A29" s="6">
        <v>23</v>
      </c>
      <c r="B29" s="61"/>
      <c r="C29" s="61"/>
      <c r="D29" s="61"/>
      <c r="E29" s="61"/>
      <c r="F29" s="62"/>
      <c r="G29" s="8">
        <f t="shared" si="0"/>
        <v>0</v>
      </c>
      <c r="H29" s="8">
        <f t="shared" si="1"/>
        <v>0</v>
      </c>
      <c r="I29" s="8">
        <v>12</v>
      </c>
      <c r="J29" s="8">
        <f t="shared" si="2"/>
        <v>0</v>
      </c>
      <c r="K29" s="7"/>
    </row>
    <row r="30" spans="1:11">
      <c r="A30" s="6">
        <v>24</v>
      </c>
      <c r="B30" s="61"/>
      <c r="C30" s="61"/>
      <c r="D30" s="61"/>
      <c r="E30" s="61"/>
      <c r="F30" s="62"/>
      <c r="G30" s="8">
        <f t="shared" si="0"/>
        <v>0</v>
      </c>
      <c r="H30" s="8">
        <f t="shared" si="1"/>
        <v>0</v>
      </c>
      <c r="I30" s="8">
        <v>12</v>
      </c>
      <c r="J30" s="8">
        <f t="shared" si="2"/>
        <v>0</v>
      </c>
      <c r="K30" s="7"/>
    </row>
    <row r="31" spans="1:11">
      <c r="A31" s="6">
        <v>25</v>
      </c>
      <c r="B31" s="61"/>
      <c r="C31" s="61"/>
      <c r="D31" s="61"/>
      <c r="E31" s="61"/>
      <c r="F31" s="62"/>
      <c r="G31" s="8">
        <f t="shared" si="0"/>
        <v>0</v>
      </c>
      <c r="H31" s="8">
        <f t="shared" si="1"/>
        <v>0</v>
      </c>
      <c r="I31" s="8">
        <v>12</v>
      </c>
      <c r="J31" s="8">
        <f t="shared" si="2"/>
        <v>0</v>
      </c>
      <c r="K31" s="7"/>
    </row>
    <row r="32" spans="1:11">
      <c r="A32" s="11"/>
      <c r="F32" s="12"/>
      <c r="G32" s="12"/>
      <c r="H32" s="12"/>
      <c r="I32" s="12"/>
      <c r="J32" s="12"/>
    </row>
    <row r="33" spans="1:10">
      <c r="A33" s="11"/>
      <c r="F33" s="12"/>
      <c r="G33" s="12"/>
      <c r="H33" s="12"/>
      <c r="I33" s="12"/>
      <c r="J33" s="12"/>
    </row>
    <row r="34" spans="1:10">
      <c r="A34" s="11"/>
      <c r="F34" s="12"/>
      <c r="G34" s="12"/>
      <c r="H34" s="12"/>
      <c r="I34" s="12"/>
      <c r="J34" s="12"/>
    </row>
  </sheetData>
  <sheetProtection algorithmName="SHA-512" hashValue="aTwcscyBQJ3niNnr/q/00/EwR5QU/4ckhCVan3n3pSXf/cOyeBWUl3XdgfMJsAXf6NYUpF0GcTQkvyyaVL2xSg==" saltValue="xl8OtZMIUqWwOsfa5Szb3g==" spinCount="100000" sheet="1" formatCells="0" formatColumns="0" formatRows="0" sort="0" pivotTables="0"/>
  <autoFilter ref="A6:K31" xr:uid="{1A5A506B-2672-49CB-B91F-3F94849101FD}"/>
  <dataConsolidate/>
  <mergeCells count="3">
    <mergeCell ref="A1:K1"/>
    <mergeCell ref="A2:K2"/>
    <mergeCell ref="A3:K3"/>
  </mergeCells>
  <dataValidations count="4">
    <dataValidation allowBlank="1" showInputMessage="1" showErrorMessage="1" prompt="หากระบุตำแหน่งบุคลากรเป็น &quot;บุคลากรอื่น ๆ&quot; ต้องระบุชื่อตำแหน่งนั้น ๆ ใน คอลัมภ์ E &quot;กรณี เป็นบุคลากรอื่น ๆ กรุณาระบุตำแหน่ง&quot; ด้วย" sqref="E7:E31" xr:uid="{7A0FC54D-A381-4759-A1CE-EC9B422C7571}"/>
    <dataValidation type="list" allowBlank="1" showInputMessage="1" showErrorMessage="1" sqref="C7:C31" xr:uid="{A650E19D-65C6-4FFE-BD54-30DA2063FCA9}">
      <formula1>"พนักงานจ้างทั่วไป (ไม่กำหนดวุฒิ),พนักงานจ้างตามภารกิจ (วุฒิ ปวช.),พนักงานจ้างตามภารกิจ (วุฒิปริญญาตรี)"</formula1>
    </dataValidation>
    <dataValidation type="list" allowBlank="1" showInputMessage="1" showErrorMessage="1" prompt="หากระบุตำแหน่งบุคลากรเป็น &quot;บุคลากรอื่น ๆ&quot; ต้องระบุชื่อตำแหน่งนั้น ๆ ใน คอลัมภ์ E &quot;กรณี เป็นบุคลากรอื่น ๆ กรุณาระบุตำแหน่ง&quot; ด้วย" sqref="D7:D31" xr:uid="{C01DFB92-11D0-4478-9618-5B45BDCAFA15}">
      <formula1>"ครูอาสาพัฒนาการกีฬา,ผู้ช่วยนักพัฒนาการกีฬา,ผู้ฝึกสอน,ผู้ช่วยผู้ฝึกสอน,เทรนเนอร์,ผู้ตัดสินกีฬา,นักวิทยาศาสตร์การกีฬา,บุคลากรอื่น ๆ"</formula1>
    </dataValidation>
    <dataValidation type="custom" showInputMessage="1" showErrorMessage="1" errorTitle="หน่วยงานระบุข้อมลไม่ครบถ้วน" error="โปรดระบุข้อมูลดังต่อไปนี้ให้ครบถ้วน_x000a_1. ชื่อ - นามสกุล (บุคลากรกีฬา)_x000a_2. ประเภทพนักงานจ้าง_x000a_3. ตำแหน่ง_x000a_4. กรณีระบุตำแหน่งเป็น &quot;บุคลากรอื่น ๆ&quot; จำเป็นต้องระบุชื่อตำแหน่งนั้น ในคอลัมภ์ E ด้วย" sqref="F7:F31" xr:uid="{7386693E-07D7-4B7A-A077-69F1E09A3348}">
      <formula1>AND(COUNTA(B7)&lt;&gt;0,COUNTA(C7)&lt;&gt;0,IF(COUNTA(D7)&lt;&gt;0,IF(D7&lt;&gt;"บุคลากรอื่น ๆ",D7,COUNTA(E7)&lt;&gt;0)))</formula1>
    </dataValidation>
  </dataValidations>
  <printOptions horizontalCentered="1"/>
  <pageMargins left="0.59055118110236227" right="0.39370078740157483" top="0.59055118110236227" bottom="0.59055118110236227" header="0.31496062992125984" footer="0.31496062992125984"/>
  <pageSetup paperSize="9" scale="67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1579E51-6A77-44A6-B990-3B55AF7E5D13}"/>
</file>

<file path=customXml/itemProps2.xml><?xml version="1.0" encoding="utf-8"?>
<ds:datastoreItem xmlns:ds="http://schemas.openxmlformats.org/officeDocument/2006/customXml" ds:itemID="{016D691F-7144-497E-A6DC-BEEF19C0E37A}"/>
</file>

<file path=customXml/itemProps3.xml><?xml version="1.0" encoding="utf-8"?>
<ds:datastoreItem xmlns:ds="http://schemas.openxmlformats.org/officeDocument/2006/customXml" ds:itemID="{A04B75F7-30CF-4387-AFFB-104A0F3BE5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KORNCHANOK</dc:creator>
  <cp:keywords/>
  <dc:description/>
  <cp:lastModifiedBy>thipp suphattanaphat</cp:lastModifiedBy>
  <cp:revision/>
  <dcterms:created xsi:type="dcterms:W3CDTF">2024-11-12T09:07:24Z</dcterms:created>
  <dcterms:modified xsi:type="dcterms:W3CDTF">2025-10-10T06:48:27Z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