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onthip.su\Desktop\ปีงบ70\"/>
    </mc:Choice>
  </mc:AlternateContent>
  <xr:revisionPtr revIDLastSave="0" documentId="13_ncr:1_{61E82A79-673E-4160-B921-9CC42C6C1D01}" xr6:coauthVersionLast="47" xr6:coauthVersionMax="47" xr10:uidLastSave="{00000000-0000-0000-0000-000000000000}"/>
  <bookViews>
    <workbookView xWindow="-120" yWindow="-120" windowWidth="24240" windowHeight="13140" firstSheet="1" activeTab="1" xr2:uid="{00000000-000D-0000-FFFF-FFFF00000000}"/>
  </bookViews>
  <sheets>
    <sheet name="Sheet1" sheetId="12" state="hidden" r:id="rId1"/>
    <sheet name="อปท ต้นแบบศูนย์เรียนรู้" sheetId="1" r:id="rId2"/>
  </sheets>
  <definedNames>
    <definedName name="_xlnm.Print_Area" localSheetId="1">'อปท ต้นแบบศูนย์เรียนรู้'!$A$1:$E$27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8" i="1" l="1"/>
  <c r="F27" i="12" l="1"/>
  <c r="D23" i="12"/>
  <c r="G22" i="12"/>
  <c r="H22" i="12" s="1"/>
  <c r="I22" i="12" s="1"/>
  <c r="G21" i="12"/>
  <c r="H21" i="12" s="1"/>
  <c r="I21" i="12" s="1"/>
  <c r="G20" i="12"/>
  <c r="H20" i="12" s="1"/>
  <c r="I20" i="12" s="1"/>
  <c r="G19" i="12"/>
  <c r="H14" i="12"/>
  <c r="G14" i="12"/>
  <c r="H13" i="12"/>
  <c r="G13" i="12"/>
  <c r="H12" i="12"/>
  <c r="G12" i="12"/>
  <c r="D7" i="12"/>
  <c r="G6" i="12"/>
  <c r="G5" i="12"/>
  <c r="G4" i="12"/>
  <c r="I14" i="12" l="1"/>
  <c r="G23" i="12"/>
  <c r="I13" i="12"/>
  <c r="I12" i="12"/>
  <c r="I15" i="12" s="1"/>
  <c r="H19" i="12"/>
  <c r="H23" i="12" l="1"/>
  <c r="I19" i="12"/>
  <c r="I23" i="12" s="1"/>
</calcChain>
</file>

<file path=xl/sharedStrings.xml><?xml version="1.0" encoding="utf-8"?>
<sst xmlns="http://schemas.openxmlformats.org/spreadsheetml/2006/main" count="63" uniqueCount="60">
  <si>
    <t>พนักงานจ้าง</t>
  </si>
  <si>
    <t>อัตรา</t>
  </si>
  <si>
    <t>เงินเดือน/ค่าครองชีพ</t>
  </si>
  <si>
    <t>ค่าประกันสังคมร้อยละ 5</t>
  </si>
  <si>
    <t>เดือน</t>
  </si>
  <si>
    <t>ไม่กำหนดวุฒิ</t>
  </si>
  <si>
    <t>วุฒิปวช.</t>
  </si>
  <si>
    <t>วุฒิปริญญาตรี</t>
  </si>
  <si>
    <t>รวมทั้งสิ้น</t>
  </si>
  <si>
    <t>สนามกีฬา</t>
  </si>
  <si>
    <t>จำนวนขนาด</t>
  </si>
  <si>
    <t>จำนวนบุคลากร</t>
  </si>
  <si>
    <t>ค่าพัฒนาบุคลกร</t>
  </si>
  <si>
    <t>ค่าสาธารณูปโภค</t>
  </si>
  <si>
    <t>จำนวนเงินที่ได้รับการจัดสรร</t>
  </si>
  <si>
    <t>ขนาดเล็ก</t>
  </si>
  <si>
    <t>ขนาดกลาง</t>
  </si>
  <si>
    <t>ขนาดใหญ่</t>
  </si>
  <si>
    <t>ช่วงอายุ</t>
  </si>
  <si>
    <t>อัตรา/เดือน(บาท)</t>
  </si>
  <si>
    <t>จำนวนผู้สูงอายุ</t>
  </si>
  <si>
    <t>ผู้สละเบี้ย</t>
  </si>
  <si>
    <t>ปรับลด 4 %</t>
  </si>
  <si>
    <t>จำนวนทั้งสิ้น</t>
  </si>
  <si>
    <t>ได้รับการจัดสรร</t>
  </si>
  <si>
    <t>60-69 ปี</t>
  </si>
  <si>
    <t>70-79 ปี</t>
  </si>
  <si>
    <t>80-89 ปี</t>
  </si>
  <si>
    <t>90 ปี ขึ้นไป</t>
  </si>
  <si>
    <t>จำนวนผู้พิการ</t>
  </si>
  <si>
    <t>อัตรา/เดือน (บาท)</t>
  </si>
  <si>
    <t>จำนวนเงินที่ได้รับจัดสรร</t>
  </si>
  <si>
    <t xml:space="preserve">1.สัญชาติไทย   </t>
  </si>
  <si>
    <t>เบี้ยผู้พิการ</t>
  </si>
  <si>
    <t>2. มีภูมิลำเนาอยู่ในเขตองค์กรปกครองส่วนท้องถิ่นตามทะเบียนบ้าน</t>
  </si>
  <si>
    <t>3. มีบัตรประจำตัวคนพิการตามกฎหมายว่าด้วยการส่งเสริมคุณภาพชีวิตคนพิการ</t>
  </si>
  <si>
    <t>4. ไม่เป็นบุคคลซึ่งอยู่ในความอุปการะของสถานสงเคราะห์ของรัฐ ได้แก่สถานสงเคราะห์คนพิการ จำนวน 11 แห่ง ศูนย์ฝึกอาชีพ 9 แห่ง และศูนย์ออทิสติก 2 ศูนย์</t>
  </si>
  <si>
    <t xml:space="preserve">หน่วยรับงบประมาณ : </t>
  </si>
  <si>
    <t>เงินอุดหนุนเฉพาะกิจ</t>
  </si>
  <si>
    <t>รายการ : เงินอุดหนุนสำหรับพัฒนายกระดับองค์กรปกครองส่วนท้องถิ่นต้นแบบ 
            เป็นศูนย์เรียนรู้การบริหารจัดการน้ำอย่างเป็นระบบ</t>
  </si>
  <si>
    <r>
      <rPr>
        <b/>
        <sz val="16"/>
        <color theme="1"/>
        <rFont val="TH SarabunPSK"/>
        <family val="2"/>
      </rPr>
      <t>1.หลักการและเหตุผล :</t>
    </r>
    <r>
      <rPr>
        <sz val="16"/>
        <color theme="1"/>
        <rFont val="TH SarabunPSK"/>
        <family val="2"/>
      </rPr>
      <t xml:space="preserve"> เนื่องจากประเทศไทยประสบปัญหาอุทกภัยและภัยแล้งเป็นประจำทุกปี จึงจำเป็นต้องมีระบบการจัดการทรัพยากรน้ำที่ดีของประเทศไทย
ในทุกระดับ ตั้งแต่ระดับประเทศจนถึงระดับชุมชน เพื่อลดความเสียหายที่อาจจะเกิดขึ้น ดังนั้น การจัดการทรัพยากรน้ำถือเป็นการจัดการแหล่งน้ำตามธรรมชาติ 
โดยมุ่งเน้นให้ชุมชนมีแหล่งน้ำเพื่อใช้ในการอุปโภค บริโภค และทำการเกษตร รวมทั้งสามารถเป็นแหล่งรับน้ำเพื่อป้องกันน้ำท่วม และสำรองน้ำไว้ใช้ยามหน้าแล้ง 
โดยชุมชนเป็นผู้วิเคราะห์ปัญหา และบริหารจัดการได้เองจากการร่วมกันคิด ตัดสินใจ ลงมือทำร่วมกันจนกระทั่งสามารถพึ่งพาตนเองได้ และนำไปสู่การการจัดการน้ำ
ในท้องถิ่นของตนเองได้อย่างเป็นรูปธรรม
</t>
    </r>
  </si>
  <si>
    <r>
      <rPr>
        <b/>
        <sz val="16"/>
        <color rgb="FF000000"/>
        <rFont val="TH SarabunPSK"/>
      </rPr>
      <t xml:space="preserve">3.เป้าหมาย : </t>
    </r>
    <r>
      <rPr>
        <sz val="16"/>
        <color rgb="FF000000"/>
        <rFont val="TH SarabunPSK"/>
      </rPr>
      <t xml:space="preserve">องค์กรปกครองส่วนท้องถิ่นที่เป็นเป้าหมาย
</t>
    </r>
  </si>
  <si>
    <t>5.รายละเอียดการดำเนินการ</t>
  </si>
  <si>
    <t>ลำดับ</t>
  </si>
  <si>
    <t>รายการ</t>
  </si>
  <si>
    <t>งบประมาณ
(บาท)</t>
  </si>
  <si>
    <t>คำชี้แจง 
(เหตุผลความจำเป็น)</t>
  </si>
  <si>
    <t xml:space="preserve">รวมทั้งสิ้น </t>
  </si>
  <si>
    <t>-</t>
  </si>
  <si>
    <t xml:space="preserve">7.ข้อมูลประกอบการพิจารณา : ผลการเบิกจ่ายงบประมาณย้อนหลัง
</t>
  </si>
  <si>
    <t>หน่วย : บาท</t>
  </si>
  <si>
    <t>ปีงบประมาณ</t>
  </si>
  <si>
    <t>งบประมาณ</t>
  </si>
  <si>
    <t>ผลการเบิกจ่าย</t>
  </si>
  <si>
    <t>คำชี้แจง</t>
  </si>
  <si>
    <t>***หมายเหตุ กรอกช่องที่ hightlight สีเหลือง</t>
  </si>
  <si>
    <r>
      <rPr>
        <b/>
        <sz val="16"/>
        <color rgb="FF000000"/>
        <rFont val="TH SarabunPSK"/>
      </rPr>
      <t xml:space="preserve">2.วัตถุประสงค์ : </t>
    </r>
    <r>
      <rPr>
        <sz val="16"/>
        <color rgb="FF000000"/>
        <rFont val="TH SarabunPSK"/>
      </rPr>
      <t xml:space="preserve">- เพื่อพัฒนายกระดับองค์กรปกครองส่วนท้องถิ่นในพื้นที่เป้าหมาย ให้เป็นองค์กรปกครองส่วนท้องถิ่นต้นแบบ โดยเป็นศูนย์กลางการเรียนรู้การบริหารจัดการน้ำอย่างเป็นระบบ เพื่อเป็นแบบอย่างและขยายผลการพัฒนาสู่องค์กรปกครองส่วนท้องถิ่นอื่น
                    - เพื่อแก้ไขปัญหาขาดแคลนน้ำอุปโภค-บริโภค น้ำเพื่อการเกษตร และปัญหาจากอุทกภัย-ภัยแล้ง </t>
    </r>
  </si>
  <si>
    <t xml:space="preserve">2569 (ผลเบิกจ่าย เดือน ต.ค. - พ.ย. 2568) </t>
  </si>
  <si>
    <r>
      <t xml:space="preserve">4.หลักเกณฑ์การจัดสรร : </t>
    </r>
    <r>
      <rPr>
        <sz val="16"/>
        <color theme="1"/>
        <rFont val="TH SarabunPSK"/>
        <family val="2"/>
      </rPr>
      <t xml:space="preserve">พิจารณาตามเหตุผล และความจำเป็น โดยพิจารณาตามหลักเกณฑ์อัตราค่าใช้จ่าย 
และแนวทางการพิจารณางบประมาณรายจ่ายประจำปีของสำนักงบประมาณ พร้อมทั้งจัดลำดับความสำคัญ 
    </t>
    </r>
    <r>
      <rPr>
        <b/>
        <sz val="16"/>
        <color theme="1"/>
        <rFont val="TH SarabunPSK"/>
        <family val="2"/>
      </rPr>
      <t>- ค่าครุภัณฑ์</t>
    </r>
    <r>
      <rPr>
        <sz val="16"/>
        <color theme="1"/>
        <rFont val="TH SarabunPSK"/>
        <family val="2"/>
      </rPr>
      <t xml:space="preserve"> : ให้ใช้ราคามาตรฐานของทางราชการ เช่น บัญชีราคามาตรฐานของสำนักงบประมาณ  กรณีที่เป็นครุภัณฑ์นอกบัญชีราคามาตรฐาน
                     ของทางราชการ ต้องมีใบเสนอราคาอย่างน้อย 3 ราย /มีสถานที่ติดตั้งพร้อมรายละเอียดคุณลักษณะเฉพาะ (Spec.) 
    </t>
    </r>
    <r>
      <rPr>
        <b/>
        <sz val="16"/>
        <color theme="1"/>
        <rFont val="TH SarabunPSK"/>
        <family val="2"/>
      </rPr>
      <t>- ค่าสิ่งก่อสร้าง</t>
    </r>
    <r>
      <rPr>
        <sz val="16"/>
        <color theme="1"/>
        <rFont val="TH SarabunPSK"/>
        <family val="2"/>
      </rPr>
      <t xml:space="preserve"> : มีความพร้อมด้านสถานที่ดำเนินการ  แบบรูปรายการ ประมาณราคา (BOQ) 
                        และขีดความสามารถในการดำเนินการ/เบิกจ่ายได้ทันภายในปีงบประมาณ </t>
    </r>
  </si>
  <si>
    <r>
      <t xml:space="preserve">6.ลักษณะการใช้งบประมาณ : </t>
    </r>
    <r>
      <rPr>
        <sz val="16"/>
        <color rgb="FF000000"/>
        <rFont val="TH SarabunPSK"/>
      </rPr>
      <t>เป็นค่าใช้จ่ายในการดำเนินการเพื่อพัฒนา อปท. ให้เป็นต้นแบบและเป็นศูนย์การเรียนรู้ในการบริหารจัดการน้ำอย่างเป็นระบบ
                                   โดยเป็นลักษณะค่าใช้จ่ายลงทุน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</si>
</sst>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#,##0;[Red]#,##0"/>
  </numFmts>
  <fonts count="12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sz val="14"/>
      <color theme="1"/>
      <name val="TH SarabunPSK"/>
      <family val="2"/>
    </font>
    <font>
      <sz val="11"/>
      <color theme="1"/>
      <name val="Calibri"/>
      <family val="2"/>
      <charset val="222"/>
      <scheme val="minor"/>
    </font>
    <font>
      <b/>
      <sz val="11"/>
      <color theme="1"/>
      <name val="TH SarabunPSK"/>
      <family val="2"/>
    </font>
    <font>
      <sz val="11"/>
      <name val="TH SarabunPSK"/>
      <family val="2"/>
    </font>
    <font>
      <sz val="16"/>
      <name val="TH SarabunPSK"/>
      <family val="2"/>
    </font>
    <font>
      <b/>
      <sz val="16"/>
      <name val="TH SarabunPSK"/>
      <family val="2"/>
    </font>
    <font>
      <b/>
      <sz val="16"/>
      <color rgb="FF000000"/>
      <name val="TH SarabunPSK"/>
    </font>
    <font>
      <sz val="16"/>
      <color rgb="FF000000"/>
      <name val="TH SarabunPSK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120">
    <xf numFmtId="0" fontId="0" fillId="0" borderId="0" xfId="0"/>
    <xf numFmtId="0" fontId="2" fillId="0" borderId="0" xfId="0" applyFont="1"/>
    <xf numFmtId="166" fontId="0" fillId="0" borderId="0" xfId="1" applyNumberFormat="1" applyFont="1" applyProtection="1">
      <protection locked="0"/>
    </xf>
    <xf numFmtId="164" fontId="0" fillId="0" borderId="0" xfId="1" applyFont="1" applyProtection="1">
      <protection locked="0"/>
    </xf>
    <xf numFmtId="0" fontId="0" fillId="0" borderId="0" xfId="0" applyProtection="1">
      <protection locked="0"/>
    </xf>
    <xf numFmtId="166" fontId="2" fillId="0" borderId="1" xfId="1" applyNumberFormat="1" applyFont="1" applyBorder="1" applyAlignment="1" applyProtection="1">
      <alignment horizontal="center" vertical="center"/>
      <protection locked="0"/>
    </xf>
    <xf numFmtId="166" fontId="2" fillId="0" borderId="1" xfId="1" applyNumberFormat="1" applyFont="1" applyBorder="1" applyProtection="1">
      <protection locked="0"/>
    </xf>
    <xf numFmtId="166" fontId="2" fillId="0" borderId="1" xfId="1" applyNumberFormat="1" applyFont="1" applyBorder="1" applyAlignment="1" applyProtection="1">
      <alignment horizontal="left" vertical="top"/>
      <protection locked="0"/>
    </xf>
    <xf numFmtId="164" fontId="2" fillId="0" borderId="1" xfId="1" applyFont="1" applyBorder="1" applyAlignment="1" applyProtection="1">
      <alignment horizontal="right"/>
      <protection locked="0"/>
    </xf>
    <xf numFmtId="166" fontId="0" fillId="0" borderId="0" xfId="0" applyNumberFormat="1" applyProtection="1">
      <protection locked="0"/>
    </xf>
    <xf numFmtId="166" fontId="2" fillId="0" borderId="1" xfId="0" applyNumberFormat="1" applyFont="1" applyBorder="1" applyProtection="1">
      <protection locked="0"/>
    </xf>
    <xf numFmtId="0" fontId="2" fillId="0" borderId="1" xfId="0" applyFont="1" applyBorder="1" applyProtection="1">
      <protection locked="0"/>
    </xf>
    <xf numFmtId="164" fontId="2" fillId="0" borderId="1" xfId="0" applyNumberFormat="1" applyFont="1" applyBorder="1" applyProtection="1">
      <protection locked="0"/>
    </xf>
    <xf numFmtId="166" fontId="0" fillId="0" borderId="3" xfId="1" applyNumberFormat="1" applyFont="1" applyBorder="1" applyProtection="1">
      <protection locked="0"/>
    </xf>
    <xf numFmtId="166" fontId="0" fillId="0" borderId="0" xfId="1" applyNumberFormat="1" applyFont="1" applyBorder="1" applyProtection="1">
      <protection locked="0"/>
    </xf>
    <xf numFmtId="166" fontId="6" fillId="3" borderId="1" xfId="1" applyNumberFormat="1" applyFont="1" applyFill="1" applyBorder="1" applyAlignment="1" applyProtection="1">
      <alignment horizontal="center"/>
      <protection locked="0"/>
    </xf>
    <xf numFmtId="166" fontId="2" fillId="0" borderId="1" xfId="1" applyNumberFormat="1" applyFont="1" applyFill="1" applyBorder="1" applyProtection="1">
      <protection locked="0"/>
    </xf>
    <xf numFmtId="164" fontId="2" fillId="0" borderId="1" xfId="1" applyFont="1" applyBorder="1" applyAlignment="1" applyProtection="1">
      <alignment horizontal="center"/>
      <protection locked="0"/>
    </xf>
    <xf numFmtId="166" fontId="2" fillId="0" borderId="1" xfId="0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0" xfId="0" applyNumberFormat="1" applyProtection="1">
      <protection locked="0"/>
    </xf>
    <xf numFmtId="166" fontId="6" fillId="3" borderId="0" xfId="1" applyNumberFormat="1" applyFont="1" applyFill="1" applyBorder="1" applyAlignment="1" applyProtection="1">
      <alignment horizontal="center"/>
      <protection locked="0"/>
    </xf>
    <xf numFmtId="0" fontId="6" fillId="3" borderId="0" xfId="0" applyFont="1" applyFill="1" applyProtection="1">
      <protection locked="0"/>
    </xf>
    <xf numFmtId="166" fontId="6" fillId="3" borderId="0" xfId="1" applyNumberFormat="1" applyFont="1" applyFill="1" applyBorder="1" applyProtection="1">
      <protection locked="0"/>
    </xf>
    <xf numFmtId="166" fontId="6" fillId="3" borderId="0" xfId="1" applyNumberFormat="1" applyFont="1" applyFill="1" applyAlignment="1" applyProtection="1">
      <alignment horizontal="center"/>
      <protection locked="0"/>
    </xf>
    <xf numFmtId="166" fontId="6" fillId="3" borderId="0" xfId="1" applyNumberFormat="1" applyFont="1" applyFill="1" applyProtection="1">
      <protection locked="0"/>
    </xf>
    <xf numFmtId="166" fontId="6" fillId="3" borderId="0" xfId="0" applyNumberFormat="1" applyFont="1" applyFill="1" applyAlignment="1" applyProtection="1">
      <alignment horizontal="right"/>
      <protection locked="0"/>
    </xf>
    <xf numFmtId="166" fontId="6" fillId="0" borderId="0" xfId="1" applyNumberFormat="1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166" fontId="2" fillId="3" borderId="1" xfId="1" applyNumberFormat="1" applyFont="1" applyFill="1" applyBorder="1" applyAlignment="1" applyProtection="1">
      <alignment horizontal="center"/>
      <protection locked="0"/>
    </xf>
    <xf numFmtId="165" fontId="2" fillId="3" borderId="1" xfId="1" applyNumberFormat="1" applyFont="1" applyFill="1" applyBorder="1" applyAlignment="1" applyProtection="1">
      <alignment horizontal="center"/>
      <protection locked="0"/>
    </xf>
    <xf numFmtId="166" fontId="2" fillId="0" borderId="0" xfId="1" applyNumberFormat="1" applyFont="1" applyAlignment="1" applyProtection="1">
      <alignment horizontal="center"/>
      <protection locked="0"/>
    </xf>
    <xf numFmtId="166" fontId="2" fillId="0" borderId="0" xfId="0" applyNumberFormat="1" applyFont="1" applyAlignment="1" applyProtection="1">
      <alignment horizontal="left"/>
      <protection locked="0"/>
    </xf>
    <xf numFmtId="166" fontId="2" fillId="3" borderId="1" xfId="0" applyNumberFormat="1" applyFont="1" applyFill="1" applyBorder="1" applyAlignment="1" applyProtection="1">
      <alignment horizontal="center"/>
      <protection locked="0"/>
    </xf>
    <xf numFmtId="166" fontId="2" fillId="3" borderId="1" xfId="0" applyNumberFormat="1" applyFont="1" applyFill="1" applyBorder="1" applyProtection="1">
      <protection locked="0"/>
    </xf>
    <xf numFmtId="167" fontId="2" fillId="0" borderId="0" xfId="0" applyNumberFormat="1" applyFont="1" applyProtection="1">
      <protection locked="0"/>
    </xf>
    <xf numFmtId="166" fontId="2" fillId="0" borderId="0" xfId="0" applyNumberFormat="1" applyFont="1" applyProtection="1">
      <protection locked="0"/>
    </xf>
    <xf numFmtId="166" fontId="6" fillId="0" borderId="0" xfId="0" applyNumberFormat="1" applyFont="1" applyProtection="1">
      <protection locked="0"/>
    </xf>
    <xf numFmtId="0" fontId="2" fillId="0" borderId="0" xfId="0" applyFont="1" applyProtection="1">
      <protection locked="0"/>
    </xf>
    <xf numFmtId="164" fontId="2" fillId="0" borderId="0" xfId="0" applyNumberFormat="1" applyFont="1" applyProtection="1">
      <protection locked="0"/>
    </xf>
    <xf numFmtId="165" fontId="2" fillId="0" borderId="0" xfId="1" applyNumberFormat="1" applyFont="1" applyAlignment="1" applyProtection="1">
      <alignment horizontal="center"/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166" fontId="2" fillId="0" borderId="0" xfId="1" applyNumberFormat="1" applyFont="1" applyProtection="1">
      <protection locked="0"/>
    </xf>
    <xf numFmtId="0" fontId="7" fillId="0" borderId="0" xfId="0" applyFont="1" applyProtection="1">
      <protection locked="0"/>
    </xf>
    <xf numFmtId="0" fontId="4" fillId="0" borderId="2" xfId="0" applyFont="1" applyBorder="1" applyAlignment="1">
      <alignment vertical="center"/>
    </xf>
    <xf numFmtId="166" fontId="2" fillId="0" borderId="0" xfId="1" applyNumberFormat="1" applyFont="1"/>
    <xf numFmtId="166" fontId="4" fillId="0" borderId="0" xfId="1" applyNumberFormat="1" applyFont="1" applyBorder="1" applyAlignment="1">
      <alignment vertical="center"/>
    </xf>
    <xf numFmtId="166" fontId="2" fillId="0" borderId="2" xfId="1" applyNumberFormat="1" applyFont="1" applyBorder="1"/>
    <xf numFmtId="0" fontId="3" fillId="3" borderId="1" xfId="0" applyFont="1" applyFill="1" applyBorder="1"/>
    <xf numFmtId="166" fontId="1" fillId="0" borderId="1" xfId="1" applyNumberFormat="1" applyFont="1" applyFill="1" applyBorder="1" applyAlignment="1">
      <alignment horizontal="center" vertical="center" wrapText="1"/>
    </xf>
    <xf numFmtId="166" fontId="1" fillId="0" borderId="1" xfId="1" applyNumberFormat="1" applyFont="1" applyFill="1" applyBorder="1" applyAlignment="1">
      <alignment horizontal="center" vertical="center"/>
    </xf>
    <xf numFmtId="0" fontId="9" fillId="4" borderId="7" xfId="0" quotePrefix="1" applyFont="1" applyFill="1" applyBorder="1" applyAlignment="1">
      <alignment horizontal="center" vertical="center"/>
    </xf>
    <xf numFmtId="37" fontId="8" fillId="3" borderId="6" xfId="0" applyNumberFormat="1" applyFont="1" applyFill="1" applyBorder="1" applyAlignment="1">
      <alignment horizontal="center"/>
    </xf>
    <xf numFmtId="37" fontId="8" fillId="3" borderId="7" xfId="0" applyNumberFormat="1" applyFont="1" applyFill="1" applyBorder="1" applyAlignment="1">
      <alignment horizontal="center"/>
    </xf>
    <xf numFmtId="37" fontId="8" fillId="3" borderId="1" xfId="0" applyNumberFormat="1" applyFont="1" applyFill="1" applyBorder="1" applyAlignment="1">
      <alignment horizontal="center"/>
    </xf>
    <xf numFmtId="0" fontId="9" fillId="4" borderId="8" xfId="0" quotePrefix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wrapText="1"/>
    </xf>
    <xf numFmtId="0" fontId="8" fillId="3" borderId="8" xfId="0" applyFont="1" applyFill="1" applyBorder="1" applyAlignment="1">
      <alignment horizontal="center" wrapText="1"/>
    </xf>
    <xf numFmtId="0" fontId="8" fillId="3" borderId="4" xfId="0" applyFont="1" applyFill="1" applyBorder="1" applyAlignment="1">
      <alignment horizontal="center" wrapText="1"/>
    </xf>
    <xf numFmtId="0" fontId="8" fillId="3" borderId="4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1" fillId="0" borderId="11" xfId="0" applyFont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/>
    </xf>
    <xf numFmtId="166" fontId="2" fillId="0" borderId="20" xfId="1" applyNumberFormat="1" applyFont="1" applyBorder="1"/>
    <xf numFmtId="166" fontId="2" fillId="0" borderId="21" xfId="1" applyNumberFormat="1" applyFont="1" applyBorder="1"/>
    <xf numFmtId="0" fontId="1" fillId="0" borderId="22" xfId="0" applyFont="1" applyBorder="1" applyAlignment="1">
      <alignment horizontal="center" vertical="center" wrapText="1"/>
    </xf>
    <xf numFmtId="0" fontId="3" fillId="3" borderId="22" xfId="0" applyFont="1" applyFill="1" applyBorder="1"/>
    <xf numFmtId="0" fontId="1" fillId="0" borderId="22" xfId="0" applyFont="1" applyBorder="1" applyAlignment="1">
      <alignment horizontal="center" vertical="center"/>
    </xf>
    <xf numFmtId="0" fontId="9" fillId="4" borderId="22" xfId="0" quotePrefix="1" applyFont="1" applyFill="1" applyBorder="1" applyAlignment="1">
      <alignment horizontal="center"/>
    </xf>
    <xf numFmtId="0" fontId="8" fillId="3" borderId="22" xfId="0" applyFont="1" applyFill="1" applyBorder="1"/>
    <xf numFmtId="0" fontId="8" fillId="3" borderId="22" xfId="0" applyFont="1" applyFill="1" applyBorder="1" applyAlignment="1">
      <alignment horizontal="center"/>
    </xf>
    <xf numFmtId="166" fontId="2" fillId="0" borderId="1" xfId="1" applyNumberFormat="1" applyFont="1" applyBorder="1" applyAlignment="1" applyProtection="1">
      <alignment horizontal="center" vertical="center"/>
      <protection locked="0"/>
    </xf>
    <xf numFmtId="164" fontId="2" fillId="0" borderId="1" xfId="1" applyFont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/>
      <protection locked="0"/>
    </xf>
    <xf numFmtId="166" fontId="6" fillId="3" borderId="1" xfId="1" applyNumberFormat="1" applyFont="1" applyFill="1" applyBorder="1" applyAlignment="1" applyProtection="1">
      <alignment horizontal="center"/>
      <protection locked="0"/>
    </xf>
    <xf numFmtId="164" fontId="6" fillId="3" borderId="1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3" borderId="14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8" fillId="0" borderId="16" xfId="0" applyFont="1" applyBorder="1" applyAlignment="1">
      <alignment horizontal="right" vertical="top" wrapText="1"/>
    </xf>
    <xf numFmtId="0" fontId="8" fillId="0" borderId="2" xfId="0" applyFont="1" applyBorder="1" applyAlignment="1">
      <alignment horizontal="right" vertical="top" wrapText="1"/>
    </xf>
    <xf numFmtId="0" fontId="8" fillId="0" borderId="21" xfId="0" applyFont="1" applyBorder="1" applyAlignment="1">
      <alignment horizontal="right" vertical="top" wrapText="1"/>
    </xf>
    <xf numFmtId="0" fontId="3" fillId="3" borderId="7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24" xfId="0" applyFont="1" applyBorder="1" applyAlignment="1">
      <alignment horizontal="left"/>
    </xf>
    <xf numFmtId="0" fontId="1" fillId="0" borderId="17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23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11" fillId="0" borderId="9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4" borderId="9" xfId="0" quotePrefix="1" applyFont="1" applyFill="1" applyBorder="1" applyAlignment="1">
      <alignment horizontal="center" vertical="center"/>
    </xf>
    <xf numFmtId="0" fontId="9" fillId="4" borderId="4" xfId="0" quotePrefix="1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240934</xdr:colOff>
      <xdr:row>1</xdr:row>
      <xdr:rowOff>80065</xdr:rowOff>
    </xdr:from>
    <xdr:to>
      <xdr:col>4</xdr:col>
      <xdr:colOff>2810381</xdr:colOff>
      <xdr:row>3</xdr:row>
      <xdr:rowOff>201543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6096738" y="345108"/>
          <a:ext cx="2569447" cy="651565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_2_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06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29"/>
  <sheetViews>
    <sheetView workbookViewId="0">
      <selection activeCell="J29" sqref="J29"/>
    </sheetView>
  </sheetViews>
  <sheetFormatPr defaultColWidth="9.140625" defaultRowHeight="15"/>
  <cols>
    <col min="1" max="1" width="9.140625" style="4"/>
    <col min="2" max="2" width="10.140625" style="4" customWidth="1"/>
    <col min="3" max="3" width="9" style="4" customWidth="1"/>
    <col min="4" max="4" width="10.85546875" style="4" customWidth="1"/>
    <col min="5" max="5" width="5.7109375" style="4" customWidth="1"/>
    <col min="6" max="6" width="14.42578125" style="4" customWidth="1"/>
    <col min="7" max="7" width="9" style="4" customWidth="1"/>
    <col min="8" max="8" width="9.140625" style="21" customWidth="1"/>
    <col min="9" max="9" width="12.85546875" style="4" customWidth="1"/>
    <col min="10" max="10" width="14.5703125" style="4" customWidth="1"/>
    <col min="11" max="11" width="11.42578125" style="4" customWidth="1"/>
    <col min="12" max="16384" width="9.140625" style="4"/>
  </cols>
  <sheetData>
    <row r="1" spans="2:11">
      <c r="B1" s="2"/>
      <c r="C1" s="2"/>
      <c r="D1" s="2"/>
      <c r="E1" s="2"/>
      <c r="F1" s="2"/>
      <c r="G1" s="2"/>
      <c r="H1" s="3"/>
    </row>
    <row r="2" spans="2:11">
      <c r="B2" s="73" t="s">
        <v>0</v>
      </c>
      <c r="C2" s="5"/>
      <c r="D2" s="73" t="s">
        <v>1</v>
      </c>
      <c r="E2" s="5"/>
      <c r="F2" s="73" t="s">
        <v>2</v>
      </c>
      <c r="G2" s="73" t="s">
        <v>3</v>
      </c>
      <c r="H2" s="74" t="s">
        <v>4</v>
      </c>
    </row>
    <row r="3" spans="2:11">
      <c r="B3" s="73"/>
      <c r="C3" s="5"/>
      <c r="D3" s="73"/>
      <c r="E3" s="5"/>
      <c r="F3" s="73"/>
      <c r="G3" s="73"/>
      <c r="H3" s="74"/>
    </row>
    <row r="4" spans="2:11">
      <c r="B4" s="6" t="s">
        <v>5</v>
      </c>
      <c r="C4" s="6"/>
      <c r="D4" s="6">
        <v>0</v>
      </c>
      <c r="E4" s="6"/>
      <c r="F4" s="6">
        <v>10000</v>
      </c>
      <c r="G4" s="7">
        <f>F4*5/100</f>
        <v>500</v>
      </c>
      <c r="H4" s="8">
        <v>12</v>
      </c>
      <c r="I4" s="9"/>
      <c r="J4" s="9"/>
      <c r="K4" s="9"/>
    </row>
    <row r="5" spans="2:11">
      <c r="B5" s="6" t="s">
        <v>6</v>
      </c>
      <c r="C5" s="6"/>
      <c r="D5" s="6">
        <v>0</v>
      </c>
      <c r="E5" s="6"/>
      <c r="F5" s="6">
        <v>11400</v>
      </c>
      <c r="G5" s="7">
        <f>F5*5/100</f>
        <v>570</v>
      </c>
      <c r="H5" s="8">
        <v>12</v>
      </c>
      <c r="I5" s="9"/>
      <c r="J5" s="9"/>
      <c r="K5" s="9"/>
    </row>
    <row r="6" spans="2:11">
      <c r="B6" s="6" t="s">
        <v>7</v>
      </c>
      <c r="C6" s="6"/>
      <c r="D6" s="6">
        <v>0</v>
      </c>
      <c r="E6" s="6"/>
      <c r="F6" s="6">
        <v>15000</v>
      </c>
      <c r="G6" s="7">
        <f>F6*5/100</f>
        <v>750</v>
      </c>
      <c r="H6" s="8">
        <v>12</v>
      </c>
      <c r="I6" s="9"/>
      <c r="J6" s="9"/>
      <c r="K6" s="9"/>
    </row>
    <row r="7" spans="2:11">
      <c r="B7" s="6" t="s">
        <v>8</v>
      </c>
      <c r="C7" s="6"/>
      <c r="D7" s="10">
        <f>SUM(D4:D6)</f>
        <v>0</v>
      </c>
      <c r="E7" s="10"/>
      <c r="F7" s="11"/>
      <c r="G7" s="11"/>
      <c r="H7" s="12"/>
      <c r="I7" s="13"/>
      <c r="J7" s="14"/>
      <c r="K7" s="14"/>
    </row>
    <row r="10" spans="2:11" ht="17.25" customHeight="1">
      <c r="B10" s="76" t="s">
        <v>9</v>
      </c>
      <c r="C10" s="15"/>
      <c r="D10" s="75" t="s">
        <v>10</v>
      </c>
      <c r="E10" s="42"/>
      <c r="F10" s="75" t="s">
        <v>11</v>
      </c>
      <c r="G10" s="75" t="s">
        <v>12</v>
      </c>
      <c r="H10" s="77" t="s">
        <v>13</v>
      </c>
      <c r="I10" s="75" t="s">
        <v>14</v>
      </c>
    </row>
    <row r="11" spans="2:11" ht="17.25" customHeight="1">
      <c r="B11" s="76"/>
      <c r="C11" s="15"/>
      <c r="D11" s="75"/>
      <c r="E11" s="42"/>
      <c r="F11" s="75"/>
      <c r="G11" s="75"/>
      <c r="H11" s="77"/>
      <c r="I11" s="75"/>
    </row>
    <row r="12" spans="2:11">
      <c r="B12" s="16" t="s">
        <v>15</v>
      </c>
      <c r="C12" s="16"/>
      <c r="D12" s="11">
        <v>0</v>
      </c>
      <c r="E12" s="11"/>
      <c r="F12" s="11">
        <v>0</v>
      </c>
      <c r="G12" s="6">
        <f>F12*6000</f>
        <v>0</v>
      </c>
      <c r="H12" s="17">
        <f>D12*144000</f>
        <v>0</v>
      </c>
      <c r="I12" s="18" t="e">
        <f>#REF!+H12+G12</f>
        <v>#REF!</v>
      </c>
    </row>
    <row r="13" spans="2:11">
      <c r="B13" s="16" t="s">
        <v>16</v>
      </c>
      <c r="C13" s="16"/>
      <c r="D13" s="11">
        <v>0</v>
      </c>
      <c r="E13" s="11"/>
      <c r="F13" s="11">
        <v>0</v>
      </c>
      <c r="G13" s="6">
        <f>F13*6000</f>
        <v>0</v>
      </c>
      <c r="H13" s="17">
        <f>D13*170400</f>
        <v>0</v>
      </c>
      <c r="I13" s="18" t="e">
        <f>#REF!+H13+G13</f>
        <v>#REF!</v>
      </c>
    </row>
    <row r="14" spans="2:11">
      <c r="B14" s="16" t="s">
        <v>17</v>
      </c>
      <c r="C14" s="16"/>
      <c r="D14" s="11">
        <v>0</v>
      </c>
      <c r="E14" s="11"/>
      <c r="F14" s="11">
        <v>0</v>
      </c>
      <c r="G14" s="6">
        <f>F14*6000</f>
        <v>0</v>
      </c>
      <c r="H14" s="17">
        <f>D14*216000</f>
        <v>0</v>
      </c>
      <c r="I14" s="18" t="e">
        <f>#REF!+H14+G14</f>
        <v>#REF!</v>
      </c>
    </row>
    <row r="15" spans="2:11">
      <c r="B15" s="16" t="s">
        <v>8</v>
      </c>
      <c r="C15" s="16"/>
      <c r="D15" s="19"/>
      <c r="E15" s="19"/>
      <c r="F15" s="19"/>
      <c r="G15" s="19"/>
      <c r="H15" s="20"/>
      <c r="I15" s="18" t="e">
        <f>SUM(I12:I14)</f>
        <v>#REF!</v>
      </c>
    </row>
    <row r="17" spans="2:23">
      <c r="G17" s="9"/>
    </row>
    <row r="18" spans="2:23">
      <c r="B18" s="22" t="s">
        <v>18</v>
      </c>
      <c r="C18" s="23" t="s">
        <v>19</v>
      </c>
      <c r="D18" s="24" t="s">
        <v>20</v>
      </c>
      <c r="E18" s="24"/>
      <c r="F18" s="25" t="s">
        <v>21</v>
      </c>
      <c r="G18" s="26" t="s">
        <v>22</v>
      </c>
      <c r="H18" s="26" t="s">
        <v>23</v>
      </c>
      <c r="I18" s="27" t="s">
        <v>24</v>
      </c>
    </row>
    <row r="19" spans="2:23">
      <c r="B19" s="28" t="s">
        <v>25</v>
      </c>
      <c r="C19" s="29">
        <v>600</v>
      </c>
      <c r="D19" s="30">
        <v>5157785</v>
      </c>
      <c r="E19" s="30"/>
      <c r="F19" s="31">
        <v>0</v>
      </c>
      <c r="G19" s="32">
        <f>D19*4/100</f>
        <v>206311.4</v>
      </c>
      <c r="H19" s="32">
        <f>D19-F19-G19</f>
        <v>4951473.5999999996</v>
      </c>
      <c r="I19" s="33">
        <f>H19*12*C19</f>
        <v>35650609920</v>
      </c>
    </row>
    <row r="20" spans="2:23">
      <c r="B20" s="28" t="s">
        <v>26</v>
      </c>
      <c r="C20" s="29">
        <v>700</v>
      </c>
      <c r="D20" s="30">
        <v>2410831</v>
      </c>
      <c r="E20" s="30"/>
      <c r="F20" s="31">
        <v>0</v>
      </c>
      <c r="G20" s="32">
        <f>D20*4/100</f>
        <v>96433.24</v>
      </c>
      <c r="H20" s="32">
        <f>D20-F20-G20</f>
        <v>2314397.7599999998</v>
      </c>
      <c r="I20" s="33">
        <f>H20*C20*12</f>
        <v>19440941183.999996</v>
      </c>
    </row>
    <row r="21" spans="2:23">
      <c r="B21" s="28" t="s">
        <v>27</v>
      </c>
      <c r="C21" s="29">
        <v>800</v>
      </c>
      <c r="D21" s="30">
        <v>1035290</v>
      </c>
      <c r="E21" s="30"/>
      <c r="F21" s="31">
        <v>0</v>
      </c>
      <c r="G21" s="32">
        <f>D21*4/100</f>
        <v>41411.599999999999</v>
      </c>
      <c r="H21" s="32">
        <f>D21-F21-G21</f>
        <v>993878.4</v>
      </c>
      <c r="I21" s="33">
        <f>H21*C21*12</f>
        <v>9541232640</v>
      </c>
    </row>
    <row r="22" spans="2:23">
      <c r="B22" s="28" t="s">
        <v>28</v>
      </c>
      <c r="C22" s="29">
        <v>1000</v>
      </c>
      <c r="D22" s="30">
        <v>156647</v>
      </c>
      <c r="E22" s="30"/>
      <c r="F22" s="31">
        <v>0</v>
      </c>
      <c r="G22" s="32">
        <f>D22*4/100</f>
        <v>6265.88</v>
      </c>
      <c r="H22" s="32">
        <f>D22-F22-G22</f>
        <v>150381.12</v>
      </c>
      <c r="I22" s="33">
        <f>H22*C22*12</f>
        <v>1804573440</v>
      </c>
    </row>
    <row r="23" spans="2:23">
      <c r="B23" s="28" t="s">
        <v>8</v>
      </c>
      <c r="D23" s="34">
        <f>SUM(D19:D22)</f>
        <v>8760553</v>
      </c>
      <c r="E23" s="34"/>
      <c r="F23" s="35">
        <v>0</v>
      </c>
      <c r="G23" s="36">
        <f>SUM(G19:G22)</f>
        <v>350422.12</v>
      </c>
      <c r="H23" s="37">
        <f>SUM(H19:H22)</f>
        <v>8410130.879999999</v>
      </c>
      <c r="I23" s="38">
        <f>SUM(I19:I22)</f>
        <v>66437357184</v>
      </c>
    </row>
    <row r="24" spans="2:23">
      <c r="B24" s="39"/>
      <c r="C24" s="39"/>
      <c r="D24" s="32"/>
      <c r="E24" s="32"/>
      <c r="F24" s="39"/>
      <c r="G24" s="39"/>
      <c r="H24" s="40"/>
      <c r="I24" s="39"/>
    </row>
    <row r="26" spans="2:23">
      <c r="B26" s="39"/>
      <c r="C26" s="29" t="s">
        <v>29</v>
      </c>
      <c r="D26" s="39" t="s">
        <v>30</v>
      </c>
      <c r="E26" s="29" t="s">
        <v>4</v>
      </c>
      <c r="F26" s="39" t="s">
        <v>31</v>
      </c>
      <c r="G26" s="39"/>
      <c r="H26" s="40"/>
      <c r="I26" s="41"/>
      <c r="J26" s="39" t="s">
        <v>32</v>
      </c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</row>
    <row r="27" spans="2:23">
      <c r="B27" s="39" t="s">
        <v>33</v>
      </c>
      <c r="C27" s="39">
        <v>0</v>
      </c>
      <c r="D27" s="29">
        <v>800</v>
      </c>
      <c r="E27" s="29">
        <v>12</v>
      </c>
      <c r="F27" s="43">
        <f>E27*D27*C27</f>
        <v>0</v>
      </c>
      <c r="G27" s="39"/>
      <c r="H27" s="40"/>
      <c r="I27" s="39"/>
      <c r="J27" s="39" t="s">
        <v>34</v>
      </c>
      <c r="K27" s="39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</row>
    <row r="28" spans="2:23">
      <c r="J28" s="39" t="s">
        <v>35</v>
      </c>
      <c r="K28" s="39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</row>
    <row r="29" spans="2:23">
      <c r="J29" s="39" t="s">
        <v>36</v>
      </c>
      <c r="K29" s="39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</row>
  </sheetData>
  <mergeCells count="11">
    <mergeCell ref="I10:I11"/>
    <mergeCell ref="B10:B11"/>
    <mergeCell ref="D10:D11"/>
    <mergeCell ref="F10:F11"/>
    <mergeCell ref="G10:G11"/>
    <mergeCell ref="H10:H11"/>
    <mergeCell ref="G2:G3"/>
    <mergeCell ref="H2:H3"/>
    <mergeCell ref="B2:B3"/>
    <mergeCell ref="D2:D3"/>
    <mergeCell ref="F2:F3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7"/>
  <sheetViews>
    <sheetView tabSelected="1" view="pageBreakPreview" zoomScaleNormal="86" zoomScaleSheetLayoutView="100" workbookViewId="0">
      <selection activeCell="A26" sqref="A26:B26"/>
    </sheetView>
  </sheetViews>
  <sheetFormatPr defaultColWidth="9" defaultRowHeight="15"/>
  <cols>
    <col min="1" max="1" width="8.42578125" style="1" customWidth="1"/>
    <col min="2" max="2" width="35.28515625" style="46" customWidth="1"/>
    <col min="3" max="3" width="22.42578125" style="46" customWidth="1"/>
    <col min="4" max="4" width="21.5703125" style="1" customWidth="1"/>
    <col min="5" max="5" width="44.7109375" style="46" customWidth="1"/>
    <col min="6" max="16384" width="9" style="1"/>
  </cols>
  <sheetData>
    <row r="1" spans="1:5" ht="21">
      <c r="A1" s="81" t="s">
        <v>37</v>
      </c>
      <c r="B1" s="82"/>
      <c r="C1" s="82"/>
      <c r="D1" s="82"/>
      <c r="E1" s="83"/>
    </row>
    <row r="2" spans="1:5" ht="21">
      <c r="A2" s="87"/>
      <c r="B2" s="88"/>
      <c r="C2" s="88"/>
      <c r="D2" s="88"/>
      <c r="E2" s="89"/>
    </row>
    <row r="3" spans="1:5" ht="21">
      <c r="A3" s="61" t="s">
        <v>38</v>
      </c>
      <c r="B3" s="47"/>
      <c r="C3" s="47"/>
      <c r="E3" s="65"/>
    </row>
    <row r="4" spans="1:5" ht="21" customHeight="1">
      <c r="A4" s="78" t="s">
        <v>39</v>
      </c>
      <c r="B4" s="79"/>
      <c r="C4" s="79"/>
      <c r="D4" s="79"/>
      <c r="E4" s="80"/>
    </row>
    <row r="5" spans="1:5" ht="21" customHeight="1">
      <c r="A5" s="78"/>
      <c r="B5" s="79"/>
      <c r="C5" s="79"/>
      <c r="D5" s="79"/>
      <c r="E5" s="80"/>
    </row>
    <row r="6" spans="1:5" ht="8.25" customHeight="1">
      <c r="A6" s="62"/>
      <c r="B6" s="48"/>
      <c r="C6" s="48"/>
      <c r="D6" s="45"/>
      <c r="E6" s="66"/>
    </row>
    <row r="7" spans="1:5" ht="105.75" customHeight="1">
      <c r="A7" s="106" t="s">
        <v>40</v>
      </c>
      <c r="B7" s="107"/>
      <c r="C7" s="107"/>
      <c r="D7" s="107"/>
      <c r="E7" s="108"/>
    </row>
    <row r="8" spans="1:5" ht="69.95" customHeight="1">
      <c r="A8" s="109" t="s">
        <v>56</v>
      </c>
      <c r="B8" s="107"/>
      <c r="C8" s="107"/>
      <c r="D8" s="107"/>
      <c r="E8" s="108"/>
    </row>
    <row r="9" spans="1:5" ht="24" customHeight="1">
      <c r="A9" s="109" t="s">
        <v>41</v>
      </c>
      <c r="B9" s="107"/>
      <c r="C9" s="107"/>
      <c r="D9" s="107"/>
      <c r="E9" s="108"/>
    </row>
    <row r="10" spans="1:5" ht="129.75" customHeight="1">
      <c r="A10" s="110" t="s">
        <v>58</v>
      </c>
      <c r="B10" s="85"/>
      <c r="C10" s="85"/>
      <c r="D10" s="85"/>
      <c r="E10" s="86"/>
    </row>
    <row r="11" spans="1:5" ht="24.95" customHeight="1">
      <c r="A11" s="111" t="s">
        <v>42</v>
      </c>
      <c r="B11" s="112"/>
      <c r="C11" s="112"/>
      <c r="D11" s="112"/>
      <c r="E11" s="113"/>
    </row>
    <row r="12" spans="1:5" ht="42">
      <c r="A12" s="63" t="s">
        <v>43</v>
      </c>
      <c r="B12" s="98" t="s">
        <v>44</v>
      </c>
      <c r="C12" s="99"/>
      <c r="D12" s="50" t="s">
        <v>45</v>
      </c>
      <c r="E12" s="67" t="s">
        <v>46</v>
      </c>
    </row>
    <row r="13" spans="1:5" ht="21">
      <c r="A13" s="64">
        <v>1</v>
      </c>
      <c r="B13" s="93"/>
      <c r="C13" s="94"/>
      <c r="D13" s="49"/>
      <c r="E13" s="68"/>
    </row>
    <row r="14" spans="1:5" ht="21">
      <c r="A14" s="64">
        <v>2</v>
      </c>
      <c r="B14" s="93"/>
      <c r="C14" s="94"/>
      <c r="D14" s="49"/>
      <c r="E14" s="68"/>
    </row>
    <row r="15" spans="1:5" ht="21">
      <c r="A15" s="64">
        <v>3</v>
      </c>
      <c r="B15" s="93"/>
      <c r="C15" s="94"/>
      <c r="D15" s="49"/>
      <c r="E15" s="68"/>
    </row>
    <row r="16" spans="1:5" ht="21">
      <c r="A16" s="64">
        <v>4</v>
      </c>
      <c r="B16" s="93"/>
      <c r="C16" s="94"/>
      <c r="D16" s="49"/>
      <c r="E16" s="68"/>
    </row>
    <row r="17" spans="1:5" ht="21">
      <c r="A17" s="64">
        <v>5</v>
      </c>
      <c r="B17" s="93"/>
      <c r="C17" s="94"/>
      <c r="D17" s="49"/>
      <c r="E17" s="68"/>
    </row>
    <row r="18" spans="1:5" ht="21">
      <c r="A18" s="95" t="s">
        <v>47</v>
      </c>
      <c r="B18" s="96"/>
      <c r="C18" s="97"/>
      <c r="D18" s="51">
        <f>SUM(D13:D17)</f>
        <v>0</v>
      </c>
      <c r="E18" s="69" t="s">
        <v>48</v>
      </c>
    </row>
    <row r="19" spans="1:5" ht="47.1" customHeight="1">
      <c r="A19" s="84" t="s">
        <v>59</v>
      </c>
      <c r="B19" s="85"/>
      <c r="C19" s="85"/>
      <c r="D19" s="85"/>
      <c r="E19" s="86"/>
    </row>
    <row r="20" spans="1:5" ht="24" customHeight="1">
      <c r="A20" s="103" t="s">
        <v>49</v>
      </c>
      <c r="B20" s="104"/>
      <c r="C20" s="104"/>
      <c r="D20" s="104"/>
      <c r="E20" s="105"/>
    </row>
    <row r="21" spans="1:5" ht="21" customHeight="1">
      <c r="A21" s="90" t="s">
        <v>50</v>
      </c>
      <c r="B21" s="91"/>
      <c r="C21" s="91"/>
      <c r="D21" s="91"/>
      <c r="E21" s="92"/>
    </row>
    <row r="22" spans="1:5" ht="21">
      <c r="A22" s="116" t="s">
        <v>51</v>
      </c>
      <c r="B22" s="117"/>
      <c r="C22" s="56" t="s">
        <v>52</v>
      </c>
      <c r="D22" s="52" t="s">
        <v>53</v>
      </c>
      <c r="E22" s="70" t="s">
        <v>54</v>
      </c>
    </row>
    <row r="23" spans="1:5" ht="21">
      <c r="A23" s="118">
        <v>2566</v>
      </c>
      <c r="B23" s="119"/>
      <c r="C23" s="57"/>
      <c r="D23" s="53"/>
      <c r="E23" s="71"/>
    </row>
    <row r="24" spans="1:5" ht="21">
      <c r="A24" s="118">
        <v>2567</v>
      </c>
      <c r="B24" s="119"/>
      <c r="C24" s="58"/>
      <c r="D24" s="54"/>
      <c r="E24" s="72"/>
    </row>
    <row r="25" spans="1:5" ht="21">
      <c r="A25" s="118">
        <v>2568</v>
      </c>
      <c r="B25" s="119"/>
      <c r="C25" s="59"/>
      <c r="D25" s="55"/>
      <c r="E25" s="72"/>
    </row>
    <row r="26" spans="1:5" ht="27" customHeight="1">
      <c r="A26" s="114" t="s">
        <v>57</v>
      </c>
      <c r="B26" s="115"/>
      <c r="C26" s="60"/>
      <c r="D26" s="55"/>
      <c r="E26" s="71"/>
    </row>
    <row r="27" spans="1:5" ht="21.75" thickBot="1">
      <c r="A27" s="100" t="s">
        <v>55</v>
      </c>
      <c r="B27" s="101"/>
      <c r="C27" s="101"/>
      <c r="D27" s="101"/>
      <c r="E27" s="102"/>
    </row>
  </sheetData>
  <mergeCells count="24">
    <mergeCell ref="A27:E27"/>
    <mergeCell ref="A20:E20"/>
    <mergeCell ref="A7:E7"/>
    <mergeCell ref="A8:E8"/>
    <mergeCell ref="A9:E9"/>
    <mergeCell ref="A10:E10"/>
    <mergeCell ref="A11:E11"/>
    <mergeCell ref="A26:B26"/>
    <mergeCell ref="A22:B22"/>
    <mergeCell ref="A23:B23"/>
    <mergeCell ref="A24:B24"/>
    <mergeCell ref="A25:B25"/>
    <mergeCell ref="A4:E5"/>
    <mergeCell ref="A1:E1"/>
    <mergeCell ref="A19:E19"/>
    <mergeCell ref="A2:E2"/>
    <mergeCell ref="A21:E21"/>
    <mergeCell ref="B17:C17"/>
    <mergeCell ref="A18:C18"/>
    <mergeCell ref="B12:C12"/>
    <mergeCell ref="B13:C13"/>
    <mergeCell ref="B14:C14"/>
    <mergeCell ref="B15:C15"/>
    <mergeCell ref="B16:C16"/>
  </mergeCells>
  <printOptions horizontalCentered="1"/>
  <pageMargins left="0.19685039370078741" right="0" top="0.74803149606299213" bottom="0.74803149606299213" header="0.31496062992125984" footer="0.31496062992125984"/>
  <pageSetup paperSize="9" scale="7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3537B6A-2BFE-4F0C-8038-5BB4C9AB8D8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0288D2-361E-4713-98E7-2F5D77DEEDC8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3.xml><?xml version="1.0" encoding="utf-8"?>
<ds:datastoreItem xmlns:ds="http://schemas.openxmlformats.org/officeDocument/2006/customXml" ds:itemID="{1C534B61-A5FB-4331-AC8C-4CBC64D8A2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อปท ต้นแบบศูนย์เรียนรู้</vt:lpstr>
      <vt:lpstr>'อปท ต้นแบบศูนย์เรียนรู้'!Print_Area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วิกานดา กุลวนาโรจน์</dc:creator>
  <cp:keywords/>
  <dc:description/>
  <cp:lastModifiedBy>กมลทิพย์ ศุภธนพัฒน์</cp:lastModifiedBy>
  <cp:revision/>
  <dcterms:created xsi:type="dcterms:W3CDTF">2019-12-19T03:14:29Z</dcterms:created>
  <dcterms:modified xsi:type="dcterms:W3CDTF">2025-10-09T04:35:02Z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