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Backup_2025-01-09\Data (D)\01 งประมาณ\งบประมาณปี 69\ปี 2569 Excel Template ปี 69 (รายการเจ้าภาพใต้ชายแดน) ปรับปรุง 7 พ.ค. 68 - เปลี่ยนปี 70 แล้ว\"/>
    </mc:Choice>
  </mc:AlternateContent>
  <xr:revisionPtr revIDLastSave="0" documentId="13_ncr:1_{646EF151-2F24-445C-9263-254349E8EDF6}" xr6:coauthVersionLast="47" xr6:coauthVersionMax="47" xr10:uidLastSave="{00000000-0000-0000-0000-000000000000}"/>
  <workbookProtection workbookAlgorithmName="SHA-512" workbookHashValue="dAed9iliP7PtddIf6GVeXgkoTfHNpsTSzerl1Ndnc47CNEpjL3EDgLpnzbwkxMnI5pheWMkUjM8wZ6eQYaMXlw==" workbookSaltValue="1eqPrHpCHC260Q+rgAqGCQ==" workbookSpinCount="100000" lockStructure="1"/>
  <bookViews>
    <workbookView xWindow="28680" yWindow="1725" windowWidth="29040" windowHeight="15720" tabRatio="774" xr2:uid="{00000000-000D-0000-FFFF-FFFF00000000}"/>
  </bookViews>
  <sheets>
    <sheet name="สรุป" sheetId="1" r:id="rId1"/>
    <sheet name="ข้อมูลประกอบ" sheetId="3" r:id="rId2"/>
    <sheet name="ตัวอย่างสรุป" sheetId="5" r:id="rId3"/>
    <sheet name="ตย.ข้อมูลประกอบ" sheetId="6" r:id="rId4"/>
    <sheet name="DATA" sheetId="4" state="hidden" r:id="rId5"/>
  </sheets>
  <definedNames>
    <definedName name="_xlnm._FilterDatabase" localSheetId="1" hidden="1">ข้อมูลประกอบ!$A$7:$WVN$108</definedName>
    <definedName name="_xlnm._FilterDatabase" localSheetId="3" hidden="1">ตย.ข้อมูลประกอบ!$A$7:$WVM$108</definedName>
    <definedName name="_xlnm.Print_Area" localSheetId="1">ข้อมูลประกอบ!$A$1:$Y$108</definedName>
    <definedName name="_xlnm.Print_Area" localSheetId="3">ตย.ข้อมูลประกอบ!$A$1:$W$16</definedName>
    <definedName name="_xlnm.Print_Titles" localSheetId="1">ข้อมูลประกอบ!$5:$6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3" i="1" l="1"/>
  <c r="B23" i="1"/>
  <c r="C24" i="1" l="1"/>
  <c r="F24" i="1" s="1"/>
  <c r="B24" i="1"/>
  <c r="C17" i="1"/>
  <c r="I9" i="3"/>
  <c r="C20" i="1"/>
  <c r="C16" i="1"/>
  <c r="B16" i="1"/>
  <c r="C15" i="1"/>
  <c r="B15" i="1"/>
  <c r="C14" i="1"/>
  <c r="B14" i="1"/>
  <c r="C13" i="1"/>
  <c r="B13" i="1"/>
  <c r="B17" i="1"/>
  <c r="I108" i="3" l="1"/>
  <c r="J108" i="3" s="1"/>
  <c r="K108" i="3" s="1"/>
  <c r="L108" i="3" s="1"/>
  <c r="I107" i="3"/>
  <c r="J107" i="3" s="1"/>
  <c r="K107" i="3" s="1"/>
  <c r="L107" i="3" s="1"/>
  <c r="I106" i="3"/>
  <c r="J106" i="3" s="1"/>
  <c r="K106" i="3" s="1"/>
  <c r="L106" i="3" s="1"/>
  <c r="I105" i="3"/>
  <c r="J105" i="3" s="1"/>
  <c r="K105" i="3" s="1"/>
  <c r="L105" i="3" s="1"/>
  <c r="I104" i="3"/>
  <c r="J104" i="3" s="1"/>
  <c r="K104" i="3" s="1"/>
  <c r="L104" i="3" s="1"/>
  <c r="I103" i="3"/>
  <c r="J103" i="3" s="1"/>
  <c r="K103" i="3" s="1"/>
  <c r="L103" i="3" s="1"/>
  <c r="I102" i="3"/>
  <c r="J102" i="3" s="1"/>
  <c r="K102" i="3" s="1"/>
  <c r="L102" i="3" s="1"/>
  <c r="I101" i="3"/>
  <c r="J101" i="3" s="1"/>
  <c r="K101" i="3" s="1"/>
  <c r="L101" i="3" s="1"/>
  <c r="I100" i="3"/>
  <c r="J100" i="3" s="1"/>
  <c r="K100" i="3" s="1"/>
  <c r="L100" i="3" s="1"/>
  <c r="I99" i="3"/>
  <c r="J99" i="3" s="1"/>
  <c r="K99" i="3" s="1"/>
  <c r="L99" i="3" s="1"/>
  <c r="I98" i="3"/>
  <c r="J98" i="3" s="1"/>
  <c r="K98" i="3" s="1"/>
  <c r="L98" i="3" s="1"/>
  <c r="I97" i="3"/>
  <c r="J97" i="3" s="1"/>
  <c r="K97" i="3" s="1"/>
  <c r="L97" i="3" s="1"/>
  <c r="I96" i="3"/>
  <c r="J96" i="3" s="1"/>
  <c r="K96" i="3" s="1"/>
  <c r="L96" i="3" s="1"/>
  <c r="I95" i="3"/>
  <c r="J95" i="3" s="1"/>
  <c r="K95" i="3" s="1"/>
  <c r="L95" i="3" s="1"/>
  <c r="I94" i="3"/>
  <c r="J94" i="3" s="1"/>
  <c r="K94" i="3" s="1"/>
  <c r="L94" i="3" s="1"/>
  <c r="I93" i="3"/>
  <c r="J93" i="3" s="1"/>
  <c r="K93" i="3" s="1"/>
  <c r="L93" i="3" s="1"/>
  <c r="I92" i="3"/>
  <c r="J92" i="3" s="1"/>
  <c r="K92" i="3" s="1"/>
  <c r="L92" i="3" s="1"/>
  <c r="I91" i="3"/>
  <c r="J91" i="3" s="1"/>
  <c r="K91" i="3" s="1"/>
  <c r="L91" i="3" s="1"/>
  <c r="I90" i="3"/>
  <c r="J90" i="3" s="1"/>
  <c r="K90" i="3" s="1"/>
  <c r="L90" i="3" s="1"/>
  <c r="I89" i="3"/>
  <c r="J89" i="3" s="1"/>
  <c r="K89" i="3" s="1"/>
  <c r="L89" i="3" s="1"/>
  <c r="I88" i="3"/>
  <c r="J88" i="3" s="1"/>
  <c r="K88" i="3" s="1"/>
  <c r="L88" i="3" s="1"/>
  <c r="I87" i="3"/>
  <c r="J87" i="3" s="1"/>
  <c r="K87" i="3" s="1"/>
  <c r="L87" i="3" s="1"/>
  <c r="I86" i="3"/>
  <c r="J86" i="3" s="1"/>
  <c r="K86" i="3" s="1"/>
  <c r="L86" i="3" s="1"/>
  <c r="I85" i="3"/>
  <c r="J85" i="3" s="1"/>
  <c r="K85" i="3" s="1"/>
  <c r="L85" i="3" s="1"/>
  <c r="I84" i="3"/>
  <c r="J84" i="3" s="1"/>
  <c r="K84" i="3" s="1"/>
  <c r="L84" i="3" s="1"/>
  <c r="I83" i="3"/>
  <c r="J83" i="3" s="1"/>
  <c r="K83" i="3" s="1"/>
  <c r="L83" i="3" s="1"/>
  <c r="I82" i="3"/>
  <c r="J82" i="3" s="1"/>
  <c r="K82" i="3" s="1"/>
  <c r="L82" i="3" s="1"/>
  <c r="I81" i="3"/>
  <c r="J81" i="3" s="1"/>
  <c r="K81" i="3" s="1"/>
  <c r="L81" i="3" s="1"/>
  <c r="I80" i="3"/>
  <c r="J80" i="3" s="1"/>
  <c r="K80" i="3" s="1"/>
  <c r="L80" i="3" s="1"/>
  <c r="I79" i="3"/>
  <c r="J79" i="3" s="1"/>
  <c r="K79" i="3" s="1"/>
  <c r="L79" i="3" s="1"/>
  <c r="I78" i="3"/>
  <c r="J78" i="3" s="1"/>
  <c r="K78" i="3" s="1"/>
  <c r="L78" i="3" s="1"/>
  <c r="I77" i="3"/>
  <c r="J77" i="3" s="1"/>
  <c r="K77" i="3" s="1"/>
  <c r="L77" i="3" s="1"/>
  <c r="I76" i="3"/>
  <c r="J76" i="3" s="1"/>
  <c r="K76" i="3" s="1"/>
  <c r="L76" i="3" s="1"/>
  <c r="I75" i="3"/>
  <c r="J75" i="3" s="1"/>
  <c r="K75" i="3" s="1"/>
  <c r="L75" i="3" s="1"/>
  <c r="I74" i="3"/>
  <c r="J74" i="3" s="1"/>
  <c r="K74" i="3" s="1"/>
  <c r="L74" i="3" s="1"/>
  <c r="I73" i="3"/>
  <c r="J73" i="3" s="1"/>
  <c r="K73" i="3" s="1"/>
  <c r="L73" i="3" s="1"/>
  <c r="I72" i="3"/>
  <c r="J72" i="3" s="1"/>
  <c r="K72" i="3" s="1"/>
  <c r="L72" i="3" s="1"/>
  <c r="I71" i="3"/>
  <c r="J71" i="3" s="1"/>
  <c r="K71" i="3" s="1"/>
  <c r="L71" i="3" s="1"/>
  <c r="I70" i="3"/>
  <c r="J70" i="3" s="1"/>
  <c r="K70" i="3" s="1"/>
  <c r="L70" i="3" s="1"/>
  <c r="I69" i="3"/>
  <c r="J69" i="3" s="1"/>
  <c r="K69" i="3" s="1"/>
  <c r="L69" i="3" s="1"/>
  <c r="I68" i="3"/>
  <c r="J68" i="3" s="1"/>
  <c r="K68" i="3" s="1"/>
  <c r="L68" i="3" s="1"/>
  <c r="I67" i="3"/>
  <c r="J67" i="3" s="1"/>
  <c r="K67" i="3" s="1"/>
  <c r="L67" i="3" s="1"/>
  <c r="I66" i="3"/>
  <c r="J66" i="3" s="1"/>
  <c r="K66" i="3" s="1"/>
  <c r="L66" i="3" s="1"/>
  <c r="I65" i="3"/>
  <c r="J65" i="3" s="1"/>
  <c r="K65" i="3" s="1"/>
  <c r="L65" i="3" s="1"/>
  <c r="I64" i="3"/>
  <c r="J64" i="3" s="1"/>
  <c r="K64" i="3" s="1"/>
  <c r="L64" i="3" s="1"/>
  <c r="I63" i="3"/>
  <c r="J63" i="3" s="1"/>
  <c r="K63" i="3" s="1"/>
  <c r="L63" i="3" s="1"/>
  <c r="I62" i="3"/>
  <c r="J62" i="3" s="1"/>
  <c r="K62" i="3" s="1"/>
  <c r="L62" i="3" s="1"/>
  <c r="I61" i="3"/>
  <c r="J61" i="3" s="1"/>
  <c r="K61" i="3" s="1"/>
  <c r="L61" i="3" s="1"/>
  <c r="I60" i="3"/>
  <c r="J60" i="3" s="1"/>
  <c r="K60" i="3" s="1"/>
  <c r="L60" i="3" s="1"/>
  <c r="I59" i="3"/>
  <c r="J59" i="3" s="1"/>
  <c r="K59" i="3" s="1"/>
  <c r="L59" i="3" s="1"/>
  <c r="I58" i="3"/>
  <c r="J58" i="3" s="1"/>
  <c r="K58" i="3" s="1"/>
  <c r="L58" i="3" s="1"/>
  <c r="I57" i="3"/>
  <c r="J57" i="3" s="1"/>
  <c r="K57" i="3" s="1"/>
  <c r="L57" i="3" s="1"/>
  <c r="I56" i="3"/>
  <c r="J56" i="3" s="1"/>
  <c r="K56" i="3" s="1"/>
  <c r="L56" i="3" s="1"/>
  <c r="I55" i="3"/>
  <c r="J55" i="3" s="1"/>
  <c r="K55" i="3" s="1"/>
  <c r="L55" i="3" s="1"/>
  <c r="I54" i="3"/>
  <c r="J54" i="3" s="1"/>
  <c r="K54" i="3" s="1"/>
  <c r="L54" i="3" s="1"/>
  <c r="I53" i="3"/>
  <c r="J53" i="3" s="1"/>
  <c r="K53" i="3" s="1"/>
  <c r="L53" i="3" s="1"/>
  <c r="I52" i="3"/>
  <c r="J52" i="3" s="1"/>
  <c r="K52" i="3" s="1"/>
  <c r="L52" i="3" s="1"/>
  <c r="I51" i="3"/>
  <c r="J51" i="3" s="1"/>
  <c r="K51" i="3" s="1"/>
  <c r="L51" i="3" s="1"/>
  <c r="I50" i="3"/>
  <c r="J50" i="3" s="1"/>
  <c r="K50" i="3" s="1"/>
  <c r="L50" i="3" s="1"/>
  <c r="I49" i="3"/>
  <c r="J49" i="3" s="1"/>
  <c r="K49" i="3" s="1"/>
  <c r="L49" i="3" s="1"/>
  <c r="I48" i="3"/>
  <c r="J48" i="3" s="1"/>
  <c r="K48" i="3" s="1"/>
  <c r="L48" i="3" s="1"/>
  <c r="I47" i="3"/>
  <c r="J47" i="3" s="1"/>
  <c r="K47" i="3" s="1"/>
  <c r="L47" i="3" s="1"/>
  <c r="I46" i="3"/>
  <c r="J46" i="3" s="1"/>
  <c r="K46" i="3" s="1"/>
  <c r="L46" i="3" s="1"/>
  <c r="I45" i="3"/>
  <c r="J45" i="3" s="1"/>
  <c r="K45" i="3" s="1"/>
  <c r="L45" i="3" s="1"/>
  <c r="I44" i="3"/>
  <c r="J44" i="3" s="1"/>
  <c r="K44" i="3" s="1"/>
  <c r="L44" i="3" s="1"/>
  <c r="I43" i="3"/>
  <c r="J43" i="3" s="1"/>
  <c r="K43" i="3" s="1"/>
  <c r="L43" i="3" s="1"/>
  <c r="I42" i="3"/>
  <c r="J42" i="3" s="1"/>
  <c r="K42" i="3" s="1"/>
  <c r="L42" i="3" s="1"/>
  <c r="I41" i="3"/>
  <c r="J41" i="3" s="1"/>
  <c r="K41" i="3" s="1"/>
  <c r="L41" i="3" s="1"/>
  <c r="I40" i="3"/>
  <c r="J40" i="3" s="1"/>
  <c r="K40" i="3" s="1"/>
  <c r="L40" i="3" s="1"/>
  <c r="I39" i="3"/>
  <c r="J39" i="3" s="1"/>
  <c r="K39" i="3" s="1"/>
  <c r="L39" i="3" s="1"/>
  <c r="I38" i="3"/>
  <c r="J38" i="3" s="1"/>
  <c r="K38" i="3" s="1"/>
  <c r="L38" i="3" s="1"/>
  <c r="I37" i="3"/>
  <c r="J37" i="3" s="1"/>
  <c r="K37" i="3" s="1"/>
  <c r="L37" i="3" s="1"/>
  <c r="I36" i="3"/>
  <c r="J36" i="3" s="1"/>
  <c r="K36" i="3" s="1"/>
  <c r="L36" i="3" s="1"/>
  <c r="I35" i="3"/>
  <c r="J35" i="3" s="1"/>
  <c r="K35" i="3" s="1"/>
  <c r="L35" i="3" s="1"/>
  <c r="I34" i="3"/>
  <c r="J34" i="3" s="1"/>
  <c r="K34" i="3" s="1"/>
  <c r="L34" i="3" s="1"/>
  <c r="I33" i="3"/>
  <c r="J33" i="3" s="1"/>
  <c r="K33" i="3" s="1"/>
  <c r="L33" i="3" s="1"/>
  <c r="I32" i="3"/>
  <c r="J32" i="3" s="1"/>
  <c r="K32" i="3" s="1"/>
  <c r="L32" i="3" s="1"/>
  <c r="I31" i="3"/>
  <c r="J31" i="3" s="1"/>
  <c r="K31" i="3" s="1"/>
  <c r="L31" i="3" s="1"/>
  <c r="I30" i="3"/>
  <c r="J30" i="3" s="1"/>
  <c r="K30" i="3" s="1"/>
  <c r="L30" i="3" s="1"/>
  <c r="I29" i="3"/>
  <c r="J29" i="3" s="1"/>
  <c r="K29" i="3" s="1"/>
  <c r="L29" i="3" s="1"/>
  <c r="I28" i="3"/>
  <c r="J28" i="3" s="1"/>
  <c r="K28" i="3" s="1"/>
  <c r="L28" i="3" s="1"/>
  <c r="I27" i="3"/>
  <c r="J27" i="3" s="1"/>
  <c r="K27" i="3" s="1"/>
  <c r="L27" i="3" s="1"/>
  <c r="I26" i="3"/>
  <c r="J26" i="3" s="1"/>
  <c r="K26" i="3" s="1"/>
  <c r="L26" i="3" s="1"/>
  <c r="I25" i="3"/>
  <c r="J25" i="3" s="1"/>
  <c r="K25" i="3" s="1"/>
  <c r="L25" i="3" s="1"/>
  <c r="I24" i="3"/>
  <c r="J24" i="3" s="1"/>
  <c r="K24" i="3" s="1"/>
  <c r="L24" i="3" s="1"/>
  <c r="I23" i="3"/>
  <c r="J23" i="3" s="1"/>
  <c r="K23" i="3" s="1"/>
  <c r="L23" i="3" s="1"/>
  <c r="I22" i="3"/>
  <c r="J22" i="3" s="1"/>
  <c r="K22" i="3" s="1"/>
  <c r="L22" i="3" s="1"/>
  <c r="I21" i="3"/>
  <c r="J21" i="3" s="1"/>
  <c r="K21" i="3" s="1"/>
  <c r="L21" i="3" s="1"/>
  <c r="I20" i="3"/>
  <c r="J20" i="3" s="1"/>
  <c r="K20" i="3" s="1"/>
  <c r="L20" i="3" s="1"/>
  <c r="I19" i="3"/>
  <c r="J19" i="3" s="1"/>
  <c r="K19" i="3" s="1"/>
  <c r="L19" i="3" s="1"/>
  <c r="I18" i="3"/>
  <c r="J18" i="3" s="1"/>
  <c r="K18" i="3" s="1"/>
  <c r="L18" i="3" s="1"/>
  <c r="I17" i="3"/>
  <c r="J17" i="3" s="1"/>
  <c r="K17" i="3" s="1"/>
  <c r="L17" i="3" s="1"/>
  <c r="I16" i="3"/>
  <c r="J16" i="3" s="1"/>
  <c r="K16" i="3" s="1"/>
  <c r="L16" i="3" s="1"/>
  <c r="I15" i="3"/>
  <c r="J15" i="3" s="1"/>
  <c r="K15" i="3" s="1"/>
  <c r="L15" i="3" s="1"/>
  <c r="I14" i="3"/>
  <c r="J14" i="3" s="1"/>
  <c r="K14" i="3" s="1"/>
  <c r="L14" i="3" s="1"/>
  <c r="I13" i="3"/>
  <c r="J13" i="3" s="1"/>
  <c r="K13" i="3" s="1"/>
  <c r="L13" i="3" s="1"/>
  <c r="I12" i="3"/>
  <c r="J12" i="3" s="1"/>
  <c r="K12" i="3" s="1"/>
  <c r="L12" i="3" s="1"/>
  <c r="I11" i="3"/>
  <c r="J11" i="3" s="1"/>
  <c r="K11" i="3" s="1"/>
  <c r="L11" i="3" s="1"/>
  <c r="I10" i="3"/>
  <c r="J10" i="3" s="1"/>
  <c r="K10" i="3" s="1"/>
  <c r="L10" i="3" s="1"/>
  <c r="J9" i="3"/>
  <c r="K9" i="3" s="1"/>
  <c r="L9" i="3" s="1"/>
  <c r="W12" i="3" l="1"/>
  <c r="B23" i="5" l="1"/>
  <c r="B24" i="5"/>
  <c r="B22" i="5"/>
  <c r="B19" i="5"/>
  <c r="B20" i="5"/>
  <c r="B21" i="5"/>
  <c r="B18" i="5"/>
  <c r="B14" i="5"/>
  <c r="B15" i="5"/>
  <c r="B16" i="5"/>
  <c r="B13" i="5"/>
  <c r="N9" i="3" l="1"/>
  <c r="F17" i="1" s="1"/>
  <c r="R15" i="3"/>
  <c r="C16" i="5" l="1"/>
  <c r="F16" i="5" s="1"/>
  <c r="C15" i="5"/>
  <c r="F15" i="5" s="1"/>
  <c r="C14" i="5"/>
  <c r="F14" i="5" s="1"/>
  <c r="C13" i="5"/>
  <c r="F13" i="5" s="1"/>
  <c r="V108" i="6"/>
  <c r="U108" i="6"/>
  <c r="S108" i="6"/>
  <c r="R108" i="6"/>
  <c r="Q108" i="6"/>
  <c r="O108" i="6"/>
  <c r="P108" i="6" s="1"/>
  <c r="M108" i="6"/>
  <c r="N108" i="6" s="1"/>
  <c r="H108" i="6"/>
  <c r="I108" i="6" s="1"/>
  <c r="V107" i="6"/>
  <c r="U107" i="6"/>
  <c r="S107" i="6"/>
  <c r="R107" i="6"/>
  <c r="Q107" i="6"/>
  <c r="O107" i="6"/>
  <c r="P107" i="6" s="1"/>
  <c r="M107" i="6"/>
  <c r="N107" i="6" s="1"/>
  <c r="H107" i="6"/>
  <c r="I107" i="6" s="1"/>
  <c r="V106" i="6"/>
  <c r="U106" i="6"/>
  <c r="S106" i="6"/>
  <c r="R106" i="6"/>
  <c r="Q106" i="6"/>
  <c r="O106" i="6"/>
  <c r="P106" i="6" s="1"/>
  <c r="M106" i="6"/>
  <c r="N106" i="6" s="1"/>
  <c r="H106" i="6"/>
  <c r="I106" i="6" s="1"/>
  <c r="V105" i="6"/>
  <c r="U105" i="6"/>
  <c r="S105" i="6"/>
  <c r="R105" i="6"/>
  <c r="Q105" i="6"/>
  <c r="O105" i="6"/>
  <c r="P105" i="6" s="1"/>
  <c r="M105" i="6"/>
  <c r="N105" i="6" s="1"/>
  <c r="H105" i="6"/>
  <c r="I105" i="6" s="1"/>
  <c r="V104" i="6"/>
  <c r="U104" i="6"/>
  <c r="S104" i="6"/>
  <c r="R104" i="6"/>
  <c r="Q104" i="6"/>
  <c r="O104" i="6"/>
  <c r="P104" i="6" s="1"/>
  <c r="M104" i="6"/>
  <c r="N104" i="6" s="1"/>
  <c r="H104" i="6"/>
  <c r="I104" i="6" s="1"/>
  <c r="V103" i="6"/>
  <c r="U103" i="6"/>
  <c r="S103" i="6"/>
  <c r="R103" i="6"/>
  <c r="Q103" i="6"/>
  <c r="O103" i="6"/>
  <c r="P103" i="6" s="1"/>
  <c r="M103" i="6"/>
  <c r="N103" i="6" s="1"/>
  <c r="H103" i="6"/>
  <c r="I103" i="6" s="1"/>
  <c r="V102" i="6"/>
  <c r="U102" i="6"/>
  <c r="S102" i="6"/>
  <c r="R102" i="6"/>
  <c r="Q102" i="6"/>
  <c r="O102" i="6"/>
  <c r="P102" i="6" s="1"/>
  <c r="M102" i="6"/>
  <c r="N102" i="6" s="1"/>
  <c r="H102" i="6"/>
  <c r="I102" i="6" s="1"/>
  <c r="V101" i="6"/>
  <c r="U101" i="6"/>
  <c r="S101" i="6"/>
  <c r="R101" i="6"/>
  <c r="Q101" i="6"/>
  <c r="O101" i="6"/>
  <c r="P101" i="6" s="1"/>
  <c r="M101" i="6"/>
  <c r="N101" i="6" s="1"/>
  <c r="H101" i="6"/>
  <c r="I101" i="6" s="1"/>
  <c r="V100" i="6"/>
  <c r="U100" i="6"/>
  <c r="S100" i="6"/>
  <c r="R100" i="6"/>
  <c r="Q100" i="6"/>
  <c r="O100" i="6"/>
  <c r="P100" i="6" s="1"/>
  <c r="M100" i="6"/>
  <c r="N100" i="6" s="1"/>
  <c r="H100" i="6"/>
  <c r="I100" i="6" s="1"/>
  <c r="V99" i="6"/>
  <c r="U99" i="6"/>
  <c r="S99" i="6"/>
  <c r="R99" i="6"/>
  <c r="Q99" i="6"/>
  <c r="O99" i="6"/>
  <c r="P99" i="6" s="1"/>
  <c r="M99" i="6"/>
  <c r="N99" i="6" s="1"/>
  <c r="H99" i="6"/>
  <c r="I99" i="6" s="1"/>
  <c r="J99" i="6" s="1"/>
  <c r="K99" i="6" s="1"/>
  <c r="V98" i="6"/>
  <c r="U98" i="6"/>
  <c r="S98" i="6"/>
  <c r="R98" i="6"/>
  <c r="Q98" i="6"/>
  <c r="O98" i="6"/>
  <c r="P98" i="6" s="1"/>
  <c r="M98" i="6"/>
  <c r="N98" i="6" s="1"/>
  <c r="H98" i="6"/>
  <c r="I98" i="6" s="1"/>
  <c r="V97" i="6"/>
  <c r="U97" i="6"/>
  <c r="S97" i="6"/>
  <c r="R97" i="6"/>
  <c r="Q97" i="6"/>
  <c r="O97" i="6"/>
  <c r="P97" i="6" s="1"/>
  <c r="M97" i="6"/>
  <c r="N97" i="6" s="1"/>
  <c r="H97" i="6"/>
  <c r="I97" i="6" s="1"/>
  <c r="V96" i="6"/>
  <c r="U96" i="6"/>
  <c r="S96" i="6"/>
  <c r="R96" i="6"/>
  <c r="Q96" i="6"/>
  <c r="O96" i="6"/>
  <c r="P96" i="6" s="1"/>
  <c r="M96" i="6"/>
  <c r="N96" i="6" s="1"/>
  <c r="H96" i="6"/>
  <c r="I96" i="6" s="1"/>
  <c r="V95" i="6"/>
  <c r="U95" i="6"/>
  <c r="S95" i="6"/>
  <c r="R95" i="6"/>
  <c r="Q95" i="6"/>
  <c r="O95" i="6"/>
  <c r="P95" i="6" s="1"/>
  <c r="M95" i="6"/>
  <c r="N95" i="6" s="1"/>
  <c r="H95" i="6"/>
  <c r="I95" i="6" s="1"/>
  <c r="V94" i="6"/>
  <c r="U94" i="6"/>
  <c r="S94" i="6"/>
  <c r="R94" i="6"/>
  <c r="Q94" i="6"/>
  <c r="O94" i="6"/>
  <c r="P94" i="6" s="1"/>
  <c r="M94" i="6"/>
  <c r="N94" i="6" s="1"/>
  <c r="H94" i="6"/>
  <c r="I94" i="6" s="1"/>
  <c r="J94" i="6" s="1"/>
  <c r="K94" i="6" s="1"/>
  <c r="L94" i="6" s="1"/>
  <c r="V93" i="6"/>
  <c r="U93" i="6"/>
  <c r="S93" i="6"/>
  <c r="R93" i="6"/>
  <c r="Q93" i="6"/>
  <c r="O93" i="6"/>
  <c r="P93" i="6" s="1"/>
  <c r="M93" i="6"/>
  <c r="N93" i="6" s="1"/>
  <c r="H93" i="6"/>
  <c r="I93" i="6" s="1"/>
  <c r="V92" i="6"/>
  <c r="U92" i="6"/>
  <c r="S92" i="6"/>
  <c r="R92" i="6"/>
  <c r="Q92" i="6"/>
  <c r="O92" i="6"/>
  <c r="P92" i="6" s="1"/>
  <c r="M92" i="6"/>
  <c r="N92" i="6" s="1"/>
  <c r="H92" i="6"/>
  <c r="I92" i="6" s="1"/>
  <c r="V91" i="6"/>
  <c r="U91" i="6"/>
  <c r="S91" i="6"/>
  <c r="R91" i="6"/>
  <c r="Q91" i="6"/>
  <c r="O91" i="6"/>
  <c r="P91" i="6" s="1"/>
  <c r="M91" i="6"/>
  <c r="N91" i="6" s="1"/>
  <c r="H91" i="6"/>
  <c r="I91" i="6" s="1"/>
  <c r="V90" i="6"/>
  <c r="U90" i="6"/>
  <c r="S90" i="6"/>
  <c r="R90" i="6"/>
  <c r="Q90" i="6"/>
  <c r="O90" i="6"/>
  <c r="P90" i="6" s="1"/>
  <c r="M90" i="6"/>
  <c r="N90" i="6" s="1"/>
  <c r="H90" i="6"/>
  <c r="I90" i="6" s="1"/>
  <c r="V89" i="6"/>
  <c r="U89" i="6"/>
  <c r="S89" i="6"/>
  <c r="R89" i="6"/>
  <c r="Q89" i="6"/>
  <c r="O89" i="6"/>
  <c r="P89" i="6" s="1"/>
  <c r="M89" i="6"/>
  <c r="N89" i="6" s="1"/>
  <c r="H89" i="6"/>
  <c r="I89" i="6" s="1"/>
  <c r="J89" i="6" s="1"/>
  <c r="K89" i="6" s="1"/>
  <c r="L89" i="6" s="1"/>
  <c r="V88" i="6"/>
  <c r="U88" i="6"/>
  <c r="S88" i="6"/>
  <c r="R88" i="6"/>
  <c r="Q88" i="6"/>
  <c r="O88" i="6"/>
  <c r="P88" i="6" s="1"/>
  <c r="M88" i="6"/>
  <c r="N88" i="6" s="1"/>
  <c r="H88" i="6"/>
  <c r="I88" i="6" s="1"/>
  <c r="V87" i="6"/>
  <c r="U87" i="6"/>
  <c r="S87" i="6"/>
  <c r="R87" i="6"/>
  <c r="Q87" i="6"/>
  <c r="O87" i="6"/>
  <c r="P87" i="6" s="1"/>
  <c r="M87" i="6"/>
  <c r="N87" i="6" s="1"/>
  <c r="H87" i="6"/>
  <c r="I87" i="6" s="1"/>
  <c r="V86" i="6"/>
  <c r="U86" i="6"/>
  <c r="S86" i="6"/>
  <c r="R86" i="6"/>
  <c r="Q86" i="6"/>
  <c r="O86" i="6"/>
  <c r="P86" i="6" s="1"/>
  <c r="M86" i="6"/>
  <c r="N86" i="6" s="1"/>
  <c r="H86" i="6"/>
  <c r="I86" i="6" s="1"/>
  <c r="V85" i="6"/>
  <c r="U85" i="6"/>
  <c r="S85" i="6"/>
  <c r="R85" i="6"/>
  <c r="Q85" i="6"/>
  <c r="O85" i="6"/>
  <c r="P85" i="6" s="1"/>
  <c r="M85" i="6"/>
  <c r="N85" i="6" s="1"/>
  <c r="H85" i="6"/>
  <c r="I85" i="6" s="1"/>
  <c r="V84" i="6"/>
  <c r="U84" i="6"/>
  <c r="S84" i="6"/>
  <c r="R84" i="6"/>
  <c r="Q84" i="6"/>
  <c r="O84" i="6"/>
  <c r="P84" i="6" s="1"/>
  <c r="M84" i="6"/>
  <c r="N84" i="6" s="1"/>
  <c r="H84" i="6"/>
  <c r="I84" i="6" s="1"/>
  <c r="V83" i="6"/>
  <c r="U83" i="6"/>
  <c r="S83" i="6"/>
  <c r="R83" i="6"/>
  <c r="Q83" i="6"/>
  <c r="O83" i="6"/>
  <c r="P83" i="6" s="1"/>
  <c r="M83" i="6"/>
  <c r="N83" i="6" s="1"/>
  <c r="H83" i="6"/>
  <c r="I83" i="6" s="1"/>
  <c r="V82" i="6"/>
  <c r="U82" i="6"/>
  <c r="S82" i="6"/>
  <c r="R82" i="6"/>
  <c r="Q82" i="6"/>
  <c r="O82" i="6"/>
  <c r="P82" i="6" s="1"/>
  <c r="M82" i="6"/>
  <c r="N82" i="6" s="1"/>
  <c r="H82" i="6"/>
  <c r="I82" i="6" s="1"/>
  <c r="J82" i="6" s="1"/>
  <c r="K82" i="6" s="1"/>
  <c r="L82" i="6" s="1"/>
  <c r="V81" i="6"/>
  <c r="U81" i="6"/>
  <c r="S81" i="6"/>
  <c r="R81" i="6"/>
  <c r="Q81" i="6"/>
  <c r="O81" i="6"/>
  <c r="P81" i="6" s="1"/>
  <c r="M81" i="6"/>
  <c r="N81" i="6" s="1"/>
  <c r="H81" i="6"/>
  <c r="I81" i="6" s="1"/>
  <c r="V80" i="6"/>
  <c r="U80" i="6"/>
  <c r="S80" i="6"/>
  <c r="R80" i="6"/>
  <c r="Q80" i="6"/>
  <c r="O80" i="6"/>
  <c r="P80" i="6" s="1"/>
  <c r="M80" i="6"/>
  <c r="N80" i="6" s="1"/>
  <c r="H80" i="6"/>
  <c r="I80" i="6" s="1"/>
  <c r="V79" i="6"/>
  <c r="U79" i="6"/>
  <c r="S79" i="6"/>
  <c r="R79" i="6"/>
  <c r="Q79" i="6"/>
  <c r="O79" i="6"/>
  <c r="P79" i="6" s="1"/>
  <c r="M79" i="6"/>
  <c r="N79" i="6" s="1"/>
  <c r="H79" i="6"/>
  <c r="I79" i="6" s="1"/>
  <c r="V78" i="6"/>
  <c r="U78" i="6"/>
  <c r="S78" i="6"/>
  <c r="R78" i="6"/>
  <c r="Q78" i="6"/>
  <c r="O78" i="6"/>
  <c r="P78" i="6" s="1"/>
  <c r="M78" i="6"/>
  <c r="N78" i="6" s="1"/>
  <c r="H78" i="6"/>
  <c r="I78" i="6" s="1"/>
  <c r="V77" i="6"/>
  <c r="U77" i="6"/>
  <c r="S77" i="6"/>
  <c r="R77" i="6"/>
  <c r="Q77" i="6"/>
  <c r="O77" i="6"/>
  <c r="P77" i="6" s="1"/>
  <c r="M77" i="6"/>
  <c r="N77" i="6" s="1"/>
  <c r="H77" i="6"/>
  <c r="I77" i="6" s="1"/>
  <c r="J77" i="6" s="1"/>
  <c r="K77" i="6" s="1"/>
  <c r="V76" i="6"/>
  <c r="U76" i="6"/>
  <c r="S76" i="6"/>
  <c r="R76" i="6"/>
  <c r="Q76" i="6"/>
  <c r="O76" i="6"/>
  <c r="P76" i="6" s="1"/>
  <c r="M76" i="6"/>
  <c r="N76" i="6" s="1"/>
  <c r="H76" i="6"/>
  <c r="I76" i="6" s="1"/>
  <c r="V75" i="6"/>
  <c r="U75" i="6"/>
  <c r="S75" i="6"/>
  <c r="R75" i="6"/>
  <c r="Q75" i="6"/>
  <c r="O75" i="6"/>
  <c r="P75" i="6" s="1"/>
  <c r="M75" i="6"/>
  <c r="N75" i="6" s="1"/>
  <c r="H75" i="6"/>
  <c r="I75" i="6" s="1"/>
  <c r="V74" i="6"/>
  <c r="U74" i="6"/>
  <c r="S74" i="6"/>
  <c r="R74" i="6"/>
  <c r="Q74" i="6"/>
  <c r="O74" i="6"/>
  <c r="P74" i="6" s="1"/>
  <c r="M74" i="6"/>
  <c r="N74" i="6" s="1"/>
  <c r="H74" i="6"/>
  <c r="I74" i="6" s="1"/>
  <c r="J74" i="6" s="1"/>
  <c r="K74" i="6" s="1"/>
  <c r="V73" i="6"/>
  <c r="U73" i="6"/>
  <c r="S73" i="6"/>
  <c r="R73" i="6"/>
  <c r="Q73" i="6"/>
  <c r="O73" i="6"/>
  <c r="P73" i="6" s="1"/>
  <c r="M73" i="6"/>
  <c r="N73" i="6" s="1"/>
  <c r="H73" i="6"/>
  <c r="I73" i="6" s="1"/>
  <c r="V72" i="6"/>
  <c r="U72" i="6"/>
  <c r="S72" i="6"/>
  <c r="R72" i="6"/>
  <c r="Q72" i="6"/>
  <c r="O72" i="6"/>
  <c r="P72" i="6" s="1"/>
  <c r="M72" i="6"/>
  <c r="N72" i="6" s="1"/>
  <c r="H72" i="6"/>
  <c r="I72" i="6" s="1"/>
  <c r="V71" i="6"/>
  <c r="U71" i="6"/>
  <c r="S71" i="6"/>
  <c r="R71" i="6"/>
  <c r="Q71" i="6"/>
  <c r="O71" i="6"/>
  <c r="P71" i="6" s="1"/>
  <c r="M71" i="6"/>
  <c r="N71" i="6" s="1"/>
  <c r="H71" i="6"/>
  <c r="I71" i="6" s="1"/>
  <c r="V70" i="6"/>
  <c r="U70" i="6"/>
  <c r="S70" i="6"/>
  <c r="R70" i="6"/>
  <c r="Q70" i="6"/>
  <c r="O70" i="6"/>
  <c r="P70" i="6" s="1"/>
  <c r="M70" i="6"/>
  <c r="N70" i="6" s="1"/>
  <c r="H70" i="6"/>
  <c r="I70" i="6" s="1"/>
  <c r="J70" i="6" s="1"/>
  <c r="K70" i="6" s="1"/>
  <c r="L70" i="6" s="1"/>
  <c r="V69" i="6"/>
  <c r="U69" i="6"/>
  <c r="W69" i="6" s="1"/>
  <c r="S69" i="6"/>
  <c r="R69" i="6"/>
  <c r="Q69" i="6"/>
  <c r="O69" i="6"/>
  <c r="P69" i="6" s="1"/>
  <c r="M69" i="6"/>
  <c r="N69" i="6" s="1"/>
  <c r="H69" i="6"/>
  <c r="I69" i="6" s="1"/>
  <c r="V68" i="6"/>
  <c r="U68" i="6"/>
  <c r="S68" i="6"/>
  <c r="R68" i="6"/>
  <c r="Q68" i="6"/>
  <c r="O68" i="6"/>
  <c r="P68" i="6" s="1"/>
  <c r="M68" i="6"/>
  <c r="N68" i="6" s="1"/>
  <c r="H68" i="6"/>
  <c r="I68" i="6" s="1"/>
  <c r="V67" i="6"/>
  <c r="U67" i="6"/>
  <c r="S67" i="6"/>
  <c r="R67" i="6"/>
  <c r="Q67" i="6"/>
  <c r="O67" i="6"/>
  <c r="P67" i="6" s="1"/>
  <c r="M67" i="6"/>
  <c r="N67" i="6" s="1"/>
  <c r="H67" i="6"/>
  <c r="I67" i="6" s="1"/>
  <c r="V66" i="6"/>
  <c r="U66" i="6"/>
  <c r="S66" i="6"/>
  <c r="R66" i="6"/>
  <c r="Q66" i="6"/>
  <c r="O66" i="6"/>
  <c r="P66" i="6" s="1"/>
  <c r="M66" i="6"/>
  <c r="N66" i="6" s="1"/>
  <c r="H66" i="6"/>
  <c r="I66" i="6" s="1"/>
  <c r="V65" i="6"/>
  <c r="U65" i="6"/>
  <c r="S65" i="6"/>
  <c r="R65" i="6"/>
  <c r="Q65" i="6"/>
  <c r="O65" i="6"/>
  <c r="P65" i="6" s="1"/>
  <c r="M65" i="6"/>
  <c r="N65" i="6" s="1"/>
  <c r="H65" i="6"/>
  <c r="I65" i="6" s="1"/>
  <c r="J65" i="6" s="1"/>
  <c r="K65" i="6" s="1"/>
  <c r="V64" i="6"/>
  <c r="U64" i="6"/>
  <c r="S64" i="6"/>
  <c r="R64" i="6"/>
  <c r="Q64" i="6"/>
  <c r="O64" i="6"/>
  <c r="P64" i="6" s="1"/>
  <c r="M64" i="6"/>
  <c r="N64" i="6" s="1"/>
  <c r="H64" i="6"/>
  <c r="I64" i="6" s="1"/>
  <c r="V63" i="6"/>
  <c r="U63" i="6"/>
  <c r="S63" i="6"/>
  <c r="R63" i="6"/>
  <c r="Q63" i="6"/>
  <c r="O63" i="6"/>
  <c r="P63" i="6" s="1"/>
  <c r="M63" i="6"/>
  <c r="N63" i="6" s="1"/>
  <c r="H63" i="6"/>
  <c r="I63" i="6" s="1"/>
  <c r="V62" i="6"/>
  <c r="U62" i="6"/>
  <c r="S62" i="6"/>
  <c r="R62" i="6"/>
  <c r="Q62" i="6"/>
  <c r="O62" i="6"/>
  <c r="P62" i="6" s="1"/>
  <c r="M62" i="6"/>
  <c r="N62" i="6" s="1"/>
  <c r="H62" i="6"/>
  <c r="I62" i="6" s="1"/>
  <c r="V61" i="6"/>
  <c r="U61" i="6"/>
  <c r="S61" i="6"/>
  <c r="R61" i="6"/>
  <c r="Q61" i="6"/>
  <c r="O61" i="6"/>
  <c r="P61" i="6" s="1"/>
  <c r="M61" i="6"/>
  <c r="N61" i="6" s="1"/>
  <c r="H61" i="6"/>
  <c r="I61" i="6" s="1"/>
  <c r="V60" i="6"/>
  <c r="U60" i="6"/>
  <c r="S60" i="6"/>
  <c r="R60" i="6"/>
  <c r="Q60" i="6"/>
  <c r="O60" i="6"/>
  <c r="P60" i="6" s="1"/>
  <c r="M60" i="6"/>
  <c r="N60" i="6" s="1"/>
  <c r="H60" i="6"/>
  <c r="I60" i="6" s="1"/>
  <c r="V59" i="6"/>
  <c r="U59" i="6"/>
  <c r="S59" i="6"/>
  <c r="R59" i="6"/>
  <c r="Q59" i="6"/>
  <c r="O59" i="6"/>
  <c r="P59" i="6" s="1"/>
  <c r="M59" i="6"/>
  <c r="N59" i="6" s="1"/>
  <c r="H59" i="6"/>
  <c r="I59" i="6" s="1"/>
  <c r="V58" i="6"/>
  <c r="U58" i="6"/>
  <c r="S58" i="6"/>
  <c r="R58" i="6"/>
  <c r="Q58" i="6"/>
  <c r="O58" i="6"/>
  <c r="P58" i="6" s="1"/>
  <c r="M58" i="6"/>
  <c r="N58" i="6" s="1"/>
  <c r="H58" i="6"/>
  <c r="I58" i="6" s="1"/>
  <c r="J58" i="6" s="1"/>
  <c r="K58" i="6" s="1"/>
  <c r="L58" i="6" s="1"/>
  <c r="V57" i="6"/>
  <c r="U57" i="6"/>
  <c r="S57" i="6"/>
  <c r="R57" i="6"/>
  <c r="Q57" i="6"/>
  <c r="O57" i="6"/>
  <c r="P57" i="6" s="1"/>
  <c r="M57" i="6"/>
  <c r="N57" i="6" s="1"/>
  <c r="H57" i="6"/>
  <c r="I57" i="6" s="1"/>
  <c r="V56" i="6"/>
  <c r="U56" i="6"/>
  <c r="S56" i="6"/>
  <c r="R56" i="6"/>
  <c r="Q56" i="6"/>
  <c r="O56" i="6"/>
  <c r="P56" i="6" s="1"/>
  <c r="M56" i="6"/>
  <c r="N56" i="6" s="1"/>
  <c r="H56" i="6"/>
  <c r="I56" i="6" s="1"/>
  <c r="V55" i="6"/>
  <c r="U55" i="6"/>
  <c r="S55" i="6"/>
  <c r="R55" i="6"/>
  <c r="Q55" i="6"/>
  <c r="O55" i="6"/>
  <c r="P55" i="6" s="1"/>
  <c r="M55" i="6"/>
  <c r="N55" i="6" s="1"/>
  <c r="H55" i="6"/>
  <c r="I55" i="6" s="1"/>
  <c r="V54" i="6"/>
  <c r="U54" i="6"/>
  <c r="S54" i="6"/>
  <c r="R54" i="6"/>
  <c r="Q54" i="6"/>
  <c r="O54" i="6"/>
  <c r="P54" i="6" s="1"/>
  <c r="M54" i="6"/>
  <c r="N54" i="6" s="1"/>
  <c r="H54" i="6"/>
  <c r="I54" i="6" s="1"/>
  <c r="V53" i="6"/>
  <c r="U53" i="6"/>
  <c r="S53" i="6"/>
  <c r="R53" i="6"/>
  <c r="Q53" i="6"/>
  <c r="O53" i="6"/>
  <c r="P53" i="6" s="1"/>
  <c r="M53" i="6"/>
  <c r="N53" i="6" s="1"/>
  <c r="H53" i="6"/>
  <c r="I53" i="6" s="1"/>
  <c r="V52" i="6"/>
  <c r="U52" i="6"/>
  <c r="S52" i="6"/>
  <c r="R52" i="6"/>
  <c r="Q52" i="6"/>
  <c r="O52" i="6"/>
  <c r="P52" i="6" s="1"/>
  <c r="M52" i="6"/>
  <c r="N52" i="6" s="1"/>
  <c r="H52" i="6"/>
  <c r="I52" i="6" s="1"/>
  <c r="V51" i="6"/>
  <c r="U51" i="6"/>
  <c r="S51" i="6"/>
  <c r="R51" i="6"/>
  <c r="Q51" i="6"/>
  <c r="O51" i="6"/>
  <c r="P51" i="6" s="1"/>
  <c r="M51" i="6"/>
  <c r="N51" i="6" s="1"/>
  <c r="H51" i="6"/>
  <c r="I51" i="6" s="1"/>
  <c r="V50" i="6"/>
  <c r="U50" i="6"/>
  <c r="S50" i="6"/>
  <c r="R50" i="6"/>
  <c r="Q50" i="6"/>
  <c r="O50" i="6"/>
  <c r="P50" i="6" s="1"/>
  <c r="M50" i="6"/>
  <c r="N50" i="6" s="1"/>
  <c r="H50" i="6"/>
  <c r="I50" i="6" s="1"/>
  <c r="V49" i="6"/>
  <c r="U49" i="6"/>
  <c r="W49" i="6" s="1"/>
  <c r="S49" i="6"/>
  <c r="R49" i="6"/>
  <c r="Q49" i="6"/>
  <c r="O49" i="6"/>
  <c r="P49" i="6" s="1"/>
  <c r="M49" i="6"/>
  <c r="N49" i="6" s="1"/>
  <c r="H49" i="6"/>
  <c r="I49" i="6" s="1"/>
  <c r="V48" i="6"/>
  <c r="U48" i="6"/>
  <c r="S48" i="6"/>
  <c r="R48" i="6"/>
  <c r="Q48" i="6"/>
  <c r="O48" i="6"/>
  <c r="P48" i="6" s="1"/>
  <c r="M48" i="6"/>
  <c r="N48" i="6" s="1"/>
  <c r="H48" i="6"/>
  <c r="I48" i="6" s="1"/>
  <c r="V47" i="6"/>
  <c r="U47" i="6"/>
  <c r="S47" i="6"/>
  <c r="R47" i="6"/>
  <c r="Q47" i="6"/>
  <c r="O47" i="6"/>
  <c r="P47" i="6" s="1"/>
  <c r="M47" i="6"/>
  <c r="N47" i="6" s="1"/>
  <c r="H47" i="6"/>
  <c r="I47" i="6" s="1"/>
  <c r="V46" i="6"/>
  <c r="U46" i="6"/>
  <c r="S46" i="6"/>
  <c r="R46" i="6"/>
  <c r="Q46" i="6"/>
  <c r="O46" i="6"/>
  <c r="P46" i="6" s="1"/>
  <c r="M46" i="6"/>
  <c r="N46" i="6" s="1"/>
  <c r="H46" i="6"/>
  <c r="I46" i="6" s="1"/>
  <c r="J46" i="6" s="1"/>
  <c r="K46" i="6" s="1"/>
  <c r="L46" i="6" s="1"/>
  <c r="V45" i="6"/>
  <c r="U45" i="6"/>
  <c r="S45" i="6"/>
  <c r="R45" i="6"/>
  <c r="Q45" i="6"/>
  <c r="O45" i="6"/>
  <c r="P45" i="6" s="1"/>
  <c r="M45" i="6"/>
  <c r="N45" i="6" s="1"/>
  <c r="H45" i="6"/>
  <c r="I45" i="6" s="1"/>
  <c r="V44" i="6"/>
  <c r="U44" i="6"/>
  <c r="S44" i="6"/>
  <c r="R44" i="6"/>
  <c r="Q44" i="6"/>
  <c r="O44" i="6"/>
  <c r="P44" i="6" s="1"/>
  <c r="M44" i="6"/>
  <c r="N44" i="6" s="1"/>
  <c r="H44" i="6"/>
  <c r="I44" i="6" s="1"/>
  <c r="V43" i="6"/>
  <c r="U43" i="6"/>
  <c r="S43" i="6"/>
  <c r="R43" i="6"/>
  <c r="Q43" i="6"/>
  <c r="O43" i="6"/>
  <c r="P43" i="6" s="1"/>
  <c r="M43" i="6"/>
  <c r="N43" i="6" s="1"/>
  <c r="H43" i="6"/>
  <c r="I43" i="6" s="1"/>
  <c r="V42" i="6"/>
  <c r="U42" i="6"/>
  <c r="S42" i="6"/>
  <c r="R42" i="6"/>
  <c r="Q42" i="6"/>
  <c r="O42" i="6"/>
  <c r="P42" i="6" s="1"/>
  <c r="M42" i="6"/>
  <c r="N42" i="6" s="1"/>
  <c r="H42" i="6"/>
  <c r="I42" i="6" s="1"/>
  <c r="V41" i="6"/>
  <c r="U41" i="6"/>
  <c r="S41" i="6"/>
  <c r="R41" i="6"/>
  <c r="Q41" i="6"/>
  <c r="O41" i="6"/>
  <c r="P41" i="6" s="1"/>
  <c r="M41" i="6"/>
  <c r="N41" i="6" s="1"/>
  <c r="H41" i="6"/>
  <c r="I41" i="6" s="1"/>
  <c r="J41" i="6" s="1"/>
  <c r="K41" i="6" s="1"/>
  <c r="V40" i="6"/>
  <c r="U40" i="6"/>
  <c r="S40" i="6"/>
  <c r="R40" i="6"/>
  <c r="Q40" i="6"/>
  <c r="O40" i="6"/>
  <c r="P40" i="6" s="1"/>
  <c r="M40" i="6"/>
  <c r="N40" i="6" s="1"/>
  <c r="H40" i="6"/>
  <c r="I40" i="6" s="1"/>
  <c r="V39" i="6"/>
  <c r="U39" i="6"/>
  <c r="S39" i="6"/>
  <c r="R39" i="6"/>
  <c r="Q39" i="6"/>
  <c r="O39" i="6"/>
  <c r="P39" i="6" s="1"/>
  <c r="M39" i="6"/>
  <c r="N39" i="6" s="1"/>
  <c r="H39" i="6"/>
  <c r="I39" i="6" s="1"/>
  <c r="V38" i="6"/>
  <c r="U38" i="6"/>
  <c r="S38" i="6"/>
  <c r="R38" i="6"/>
  <c r="Q38" i="6"/>
  <c r="O38" i="6"/>
  <c r="P38" i="6" s="1"/>
  <c r="M38" i="6"/>
  <c r="N38" i="6" s="1"/>
  <c r="H38" i="6"/>
  <c r="I38" i="6" s="1"/>
  <c r="V37" i="6"/>
  <c r="U37" i="6"/>
  <c r="S37" i="6"/>
  <c r="R37" i="6"/>
  <c r="Q37" i="6"/>
  <c r="O37" i="6"/>
  <c r="P37" i="6" s="1"/>
  <c r="M37" i="6"/>
  <c r="N37" i="6" s="1"/>
  <c r="H37" i="6"/>
  <c r="I37" i="6" s="1"/>
  <c r="V36" i="6"/>
  <c r="U36" i="6"/>
  <c r="S36" i="6"/>
  <c r="R36" i="6"/>
  <c r="Q36" i="6"/>
  <c r="O36" i="6"/>
  <c r="P36" i="6" s="1"/>
  <c r="M36" i="6"/>
  <c r="N36" i="6" s="1"/>
  <c r="H36" i="6"/>
  <c r="I36" i="6" s="1"/>
  <c r="V35" i="6"/>
  <c r="U35" i="6"/>
  <c r="S35" i="6"/>
  <c r="R35" i="6"/>
  <c r="Q35" i="6"/>
  <c r="O35" i="6"/>
  <c r="P35" i="6" s="1"/>
  <c r="M35" i="6"/>
  <c r="N35" i="6" s="1"/>
  <c r="H35" i="6"/>
  <c r="I35" i="6" s="1"/>
  <c r="V34" i="6"/>
  <c r="U34" i="6"/>
  <c r="S34" i="6"/>
  <c r="R34" i="6"/>
  <c r="Q34" i="6"/>
  <c r="O34" i="6"/>
  <c r="P34" i="6" s="1"/>
  <c r="M34" i="6"/>
  <c r="N34" i="6" s="1"/>
  <c r="H34" i="6"/>
  <c r="I34" i="6" s="1"/>
  <c r="J34" i="6" s="1"/>
  <c r="K34" i="6" s="1"/>
  <c r="L34" i="6" s="1"/>
  <c r="V33" i="6"/>
  <c r="U33" i="6"/>
  <c r="S33" i="6"/>
  <c r="R33" i="6"/>
  <c r="Q33" i="6"/>
  <c r="O33" i="6"/>
  <c r="P33" i="6" s="1"/>
  <c r="M33" i="6"/>
  <c r="N33" i="6" s="1"/>
  <c r="H33" i="6"/>
  <c r="I33" i="6" s="1"/>
  <c r="J33" i="6" s="1"/>
  <c r="K33" i="6" s="1"/>
  <c r="L33" i="6" s="1"/>
  <c r="V32" i="6"/>
  <c r="U32" i="6"/>
  <c r="S32" i="6"/>
  <c r="R32" i="6"/>
  <c r="Q32" i="6"/>
  <c r="O32" i="6"/>
  <c r="P32" i="6" s="1"/>
  <c r="M32" i="6"/>
  <c r="N32" i="6" s="1"/>
  <c r="H32" i="6"/>
  <c r="I32" i="6" s="1"/>
  <c r="V31" i="6"/>
  <c r="U31" i="6"/>
  <c r="S31" i="6"/>
  <c r="R31" i="6"/>
  <c r="Q31" i="6"/>
  <c r="O31" i="6"/>
  <c r="P31" i="6" s="1"/>
  <c r="M31" i="6"/>
  <c r="N31" i="6" s="1"/>
  <c r="H31" i="6"/>
  <c r="I31" i="6" s="1"/>
  <c r="V30" i="6"/>
  <c r="U30" i="6"/>
  <c r="S30" i="6"/>
  <c r="R30" i="6"/>
  <c r="Q30" i="6"/>
  <c r="O30" i="6"/>
  <c r="P30" i="6" s="1"/>
  <c r="M30" i="6"/>
  <c r="N30" i="6" s="1"/>
  <c r="H30" i="6"/>
  <c r="I30" i="6" s="1"/>
  <c r="V29" i="6"/>
  <c r="U29" i="6"/>
  <c r="S29" i="6"/>
  <c r="R29" i="6"/>
  <c r="Q29" i="6"/>
  <c r="O29" i="6"/>
  <c r="P29" i="6" s="1"/>
  <c r="M29" i="6"/>
  <c r="N29" i="6" s="1"/>
  <c r="H29" i="6"/>
  <c r="I29" i="6" s="1"/>
  <c r="V28" i="6"/>
  <c r="U28" i="6"/>
  <c r="S28" i="6"/>
  <c r="R28" i="6"/>
  <c r="Q28" i="6"/>
  <c r="O28" i="6"/>
  <c r="P28" i="6" s="1"/>
  <c r="M28" i="6"/>
  <c r="N28" i="6" s="1"/>
  <c r="H28" i="6"/>
  <c r="I28" i="6" s="1"/>
  <c r="V27" i="6"/>
  <c r="U27" i="6"/>
  <c r="S27" i="6"/>
  <c r="R27" i="6"/>
  <c r="Q27" i="6"/>
  <c r="O27" i="6"/>
  <c r="P27" i="6" s="1"/>
  <c r="M27" i="6"/>
  <c r="N27" i="6" s="1"/>
  <c r="H27" i="6"/>
  <c r="I27" i="6" s="1"/>
  <c r="J27" i="6" s="1"/>
  <c r="K27" i="6" s="1"/>
  <c r="V26" i="6"/>
  <c r="U26" i="6"/>
  <c r="S26" i="6"/>
  <c r="R26" i="6"/>
  <c r="Q26" i="6"/>
  <c r="O26" i="6"/>
  <c r="P26" i="6" s="1"/>
  <c r="M26" i="6"/>
  <c r="N26" i="6" s="1"/>
  <c r="H26" i="6"/>
  <c r="I26" i="6" s="1"/>
  <c r="V25" i="6"/>
  <c r="U25" i="6"/>
  <c r="S25" i="6"/>
  <c r="R25" i="6"/>
  <c r="Q25" i="6"/>
  <c r="O25" i="6"/>
  <c r="P25" i="6" s="1"/>
  <c r="M25" i="6"/>
  <c r="N25" i="6" s="1"/>
  <c r="H25" i="6"/>
  <c r="I25" i="6" s="1"/>
  <c r="V24" i="6"/>
  <c r="U24" i="6"/>
  <c r="S24" i="6"/>
  <c r="R24" i="6"/>
  <c r="Q24" i="6"/>
  <c r="O24" i="6"/>
  <c r="P24" i="6" s="1"/>
  <c r="M24" i="6"/>
  <c r="N24" i="6" s="1"/>
  <c r="H24" i="6"/>
  <c r="I24" i="6" s="1"/>
  <c r="V23" i="6"/>
  <c r="U23" i="6"/>
  <c r="S23" i="6"/>
  <c r="R23" i="6"/>
  <c r="Q23" i="6"/>
  <c r="O23" i="6"/>
  <c r="P23" i="6" s="1"/>
  <c r="M23" i="6"/>
  <c r="N23" i="6" s="1"/>
  <c r="H23" i="6"/>
  <c r="I23" i="6" s="1"/>
  <c r="V22" i="6"/>
  <c r="U22" i="6"/>
  <c r="W22" i="6" s="1"/>
  <c r="S22" i="6"/>
  <c r="R22" i="6"/>
  <c r="Q22" i="6"/>
  <c r="O22" i="6"/>
  <c r="P22" i="6" s="1"/>
  <c r="M22" i="6"/>
  <c r="N22" i="6" s="1"/>
  <c r="H22" i="6"/>
  <c r="V21" i="6"/>
  <c r="U21" i="6"/>
  <c r="S21" i="6"/>
  <c r="R21" i="6"/>
  <c r="Q21" i="6"/>
  <c r="O21" i="6"/>
  <c r="P21" i="6" s="1"/>
  <c r="M21" i="6"/>
  <c r="N21" i="6" s="1"/>
  <c r="H21" i="6"/>
  <c r="I21" i="6" s="1"/>
  <c r="V20" i="6"/>
  <c r="U20" i="6"/>
  <c r="S20" i="6"/>
  <c r="R20" i="6"/>
  <c r="Q20" i="6"/>
  <c r="O20" i="6"/>
  <c r="P20" i="6" s="1"/>
  <c r="M20" i="6"/>
  <c r="N20" i="6" s="1"/>
  <c r="H20" i="6"/>
  <c r="V19" i="6"/>
  <c r="U19" i="6"/>
  <c r="S19" i="6"/>
  <c r="R19" i="6"/>
  <c r="Q19" i="6"/>
  <c r="O19" i="6"/>
  <c r="P19" i="6" s="1"/>
  <c r="M19" i="6"/>
  <c r="N19" i="6" s="1"/>
  <c r="H19" i="6"/>
  <c r="I19" i="6" s="1"/>
  <c r="V18" i="6"/>
  <c r="U18" i="6"/>
  <c r="S18" i="6"/>
  <c r="R18" i="6"/>
  <c r="Q18" i="6"/>
  <c r="O18" i="6"/>
  <c r="P18" i="6" s="1"/>
  <c r="M18" i="6"/>
  <c r="N18" i="6" s="1"/>
  <c r="H18" i="6"/>
  <c r="I18" i="6" s="1"/>
  <c r="V17" i="6"/>
  <c r="U17" i="6"/>
  <c r="S17" i="6"/>
  <c r="R17" i="6"/>
  <c r="Q17" i="6"/>
  <c r="O17" i="6"/>
  <c r="P17" i="6" s="1"/>
  <c r="M17" i="6"/>
  <c r="N17" i="6" s="1"/>
  <c r="H17" i="6"/>
  <c r="I17" i="6" s="1"/>
  <c r="V16" i="6"/>
  <c r="U16" i="6"/>
  <c r="S16" i="6"/>
  <c r="R16" i="6"/>
  <c r="Q16" i="6"/>
  <c r="O16" i="6"/>
  <c r="P16" i="6" s="1"/>
  <c r="M16" i="6"/>
  <c r="N16" i="6" s="1"/>
  <c r="H16" i="6"/>
  <c r="I16" i="6" s="1"/>
  <c r="V15" i="6"/>
  <c r="U15" i="6"/>
  <c r="S15" i="6"/>
  <c r="R15" i="6"/>
  <c r="Q15" i="6"/>
  <c r="O15" i="6"/>
  <c r="P15" i="6" s="1"/>
  <c r="M15" i="6"/>
  <c r="N15" i="6" s="1"/>
  <c r="H15" i="6"/>
  <c r="I15" i="6" s="1"/>
  <c r="J15" i="6" s="1"/>
  <c r="K15" i="6" s="1"/>
  <c r="V14" i="6"/>
  <c r="U14" i="6"/>
  <c r="W14" i="6" s="1"/>
  <c r="S14" i="6"/>
  <c r="R14" i="6"/>
  <c r="Q14" i="6"/>
  <c r="O14" i="6"/>
  <c r="P14" i="6" s="1"/>
  <c r="M14" i="6"/>
  <c r="N14" i="6" s="1"/>
  <c r="H14" i="6"/>
  <c r="I14" i="6" s="1"/>
  <c r="V13" i="6"/>
  <c r="U13" i="6"/>
  <c r="S13" i="6"/>
  <c r="R13" i="6"/>
  <c r="Q13" i="6"/>
  <c r="O13" i="6"/>
  <c r="P13" i="6" s="1"/>
  <c r="M13" i="6"/>
  <c r="N13" i="6" s="1"/>
  <c r="H13" i="6"/>
  <c r="V12" i="6"/>
  <c r="U12" i="6"/>
  <c r="S12" i="6"/>
  <c r="R12" i="6"/>
  <c r="Q12" i="6"/>
  <c r="O12" i="6"/>
  <c r="P12" i="6" s="1"/>
  <c r="M12" i="6"/>
  <c r="H12" i="6"/>
  <c r="I12" i="6" s="1"/>
  <c r="V11" i="6"/>
  <c r="U11" i="6"/>
  <c r="S11" i="6"/>
  <c r="R11" i="6"/>
  <c r="Q11" i="6"/>
  <c r="O11" i="6"/>
  <c r="P11" i="6" s="1"/>
  <c r="M11" i="6"/>
  <c r="N11" i="6" s="1"/>
  <c r="H11" i="6"/>
  <c r="I11" i="6" s="1"/>
  <c r="V10" i="6"/>
  <c r="U10" i="6"/>
  <c r="S10" i="6"/>
  <c r="R10" i="6"/>
  <c r="Q10" i="6"/>
  <c r="T10" i="6" s="1"/>
  <c r="O10" i="6"/>
  <c r="P10" i="6" s="1"/>
  <c r="M10" i="6"/>
  <c r="N10" i="6" s="1"/>
  <c r="H10" i="6"/>
  <c r="V9" i="6"/>
  <c r="U9" i="6"/>
  <c r="S9" i="6"/>
  <c r="R9" i="6"/>
  <c r="Q9" i="6"/>
  <c r="O9" i="6"/>
  <c r="M9" i="6"/>
  <c r="N9" i="6" s="1"/>
  <c r="H9" i="6"/>
  <c r="G8" i="6"/>
  <c r="G7" i="6" s="1"/>
  <c r="V7" i="6"/>
  <c r="U7" i="6"/>
  <c r="S7" i="6"/>
  <c r="R7" i="6"/>
  <c r="Q7" i="6"/>
  <c r="F13" i="1"/>
  <c r="B26" i="1"/>
  <c r="B25" i="1"/>
  <c r="B22" i="1"/>
  <c r="B21" i="1"/>
  <c r="B20" i="1"/>
  <c r="B19" i="1"/>
  <c r="F16" i="1"/>
  <c r="F15" i="1"/>
  <c r="F14" i="1"/>
  <c r="W11" i="6" l="1"/>
  <c r="T21" i="6"/>
  <c r="C18" i="5"/>
  <c r="F18" i="5" s="1"/>
  <c r="F17" i="5" s="1"/>
  <c r="I9" i="6"/>
  <c r="C21" i="5"/>
  <c r="F21" i="5" s="1"/>
  <c r="I10" i="6"/>
  <c r="J10" i="6" s="1"/>
  <c r="K10" i="6" s="1"/>
  <c r="L10" i="6" s="1"/>
  <c r="J17" i="6"/>
  <c r="K17" i="6" s="1"/>
  <c r="L17" i="6"/>
  <c r="C20" i="5"/>
  <c r="F20" i="5" s="1"/>
  <c r="I20" i="6"/>
  <c r="J20" i="6" s="1"/>
  <c r="K20" i="6" s="1"/>
  <c r="L20" i="6" s="1"/>
  <c r="C19" i="5"/>
  <c r="F19" i="5" s="1"/>
  <c r="I22" i="6"/>
  <c r="J22" i="6" s="1"/>
  <c r="K22" i="6" s="1"/>
  <c r="L22" i="6" s="1"/>
  <c r="J26" i="6"/>
  <c r="K26" i="6" s="1"/>
  <c r="L26" i="6" s="1"/>
  <c r="X26" i="6" s="1"/>
  <c r="J29" i="6"/>
  <c r="K29" i="6" s="1"/>
  <c r="L29" i="6" s="1"/>
  <c r="J31" i="6"/>
  <c r="K31" i="6" s="1"/>
  <c r="L31" i="6" s="1"/>
  <c r="J38" i="6"/>
  <c r="K38" i="6" s="1"/>
  <c r="L38" i="6" s="1"/>
  <c r="J53" i="6"/>
  <c r="K53" i="6" s="1"/>
  <c r="L53" i="6"/>
  <c r="J81" i="6"/>
  <c r="K81" i="6" s="1"/>
  <c r="L81" i="6" s="1"/>
  <c r="W93" i="6"/>
  <c r="J98" i="6"/>
  <c r="K98" i="6" s="1"/>
  <c r="L98" i="6" s="1"/>
  <c r="J101" i="6"/>
  <c r="K101" i="6" s="1"/>
  <c r="L101" i="6" s="1"/>
  <c r="W23" i="6"/>
  <c r="W26" i="6"/>
  <c r="W88" i="6"/>
  <c r="W94" i="6"/>
  <c r="W108" i="6"/>
  <c r="T57" i="6"/>
  <c r="W84" i="6"/>
  <c r="T85" i="6"/>
  <c r="T92" i="6"/>
  <c r="W9" i="6"/>
  <c r="W19" i="6"/>
  <c r="W43" i="6"/>
  <c r="T48" i="6"/>
  <c r="T49" i="6"/>
  <c r="W59" i="6"/>
  <c r="W61" i="6"/>
  <c r="W72" i="6"/>
  <c r="T79" i="6"/>
  <c r="W80" i="6"/>
  <c r="T88" i="6"/>
  <c r="W91" i="6"/>
  <c r="T24" i="6"/>
  <c r="T26" i="6"/>
  <c r="T34" i="6"/>
  <c r="W35" i="6"/>
  <c r="W36" i="6"/>
  <c r="W37" i="6"/>
  <c r="W45" i="6"/>
  <c r="C26" i="5"/>
  <c r="W58" i="6"/>
  <c r="T83" i="6"/>
  <c r="W87" i="6"/>
  <c r="T37" i="6"/>
  <c r="W53" i="6"/>
  <c r="T61" i="6"/>
  <c r="T73" i="6"/>
  <c r="W90" i="6"/>
  <c r="T91" i="6"/>
  <c r="W28" i="6"/>
  <c r="T13" i="6"/>
  <c r="T29" i="6"/>
  <c r="T33" i="6"/>
  <c r="W18" i="6"/>
  <c r="W20" i="6"/>
  <c r="W25" i="6"/>
  <c r="W31" i="6"/>
  <c r="T36" i="6"/>
  <c r="W40" i="6"/>
  <c r="W41" i="6"/>
  <c r="T45" i="6"/>
  <c r="W46" i="6"/>
  <c r="T55" i="6"/>
  <c r="W56" i="6"/>
  <c r="W62" i="6"/>
  <c r="W63" i="6"/>
  <c r="W65" i="6"/>
  <c r="W67" i="6"/>
  <c r="T76" i="6"/>
  <c r="W81" i="6"/>
  <c r="W85" i="6"/>
  <c r="W97" i="6"/>
  <c r="W100" i="6"/>
  <c r="W101" i="6"/>
  <c r="T93" i="6"/>
  <c r="T100" i="6"/>
  <c r="W104" i="6"/>
  <c r="W15" i="6"/>
  <c r="W16" i="6"/>
  <c r="W21" i="6"/>
  <c r="W29" i="6"/>
  <c r="W32" i="6"/>
  <c r="W34" i="6"/>
  <c r="X34" i="6" s="1"/>
  <c r="W50" i="6"/>
  <c r="W51" i="6"/>
  <c r="T54" i="6"/>
  <c r="W57" i="6"/>
  <c r="T60" i="6"/>
  <c r="T71" i="6"/>
  <c r="W73" i="6"/>
  <c r="W98" i="6"/>
  <c r="T106" i="6"/>
  <c r="W106" i="6"/>
  <c r="W107" i="6"/>
  <c r="T11" i="6"/>
  <c r="W12" i="6"/>
  <c r="T15" i="6"/>
  <c r="T25" i="6"/>
  <c r="W44" i="6"/>
  <c r="W47" i="6"/>
  <c r="W48" i="6"/>
  <c r="T50" i="6"/>
  <c r="W70" i="6"/>
  <c r="T78" i="6"/>
  <c r="T81" i="6"/>
  <c r="T95" i="6"/>
  <c r="W96" i="6"/>
  <c r="T102" i="6"/>
  <c r="W10" i="6"/>
  <c r="X10" i="6" s="1"/>
  <c r="W13" i="6"/>
  <c r="W24" i="6"/>
  <c r="W33" i="6"/>
  <c r="W66" i="6"/>
  <c r="W76" i="6"/>
  <c r="T35" i="6"/>
  <c r="W42" i="6"/>
  <c r="W60" i="6"/>
  <c r="T62" i="6"/>
  <c r="W82" i="6"/>
  <c r="T97" i="6"/>
  <c r="W99" i="6"/>
  <c r="W103" i="6"/>
  <c r="P9" i="6"/>
  <c r="B26" i="5" s="1"/>
  <c r="T9" i="6"/>
  <c r="T12" i="6"/>
  <c r="T14" i="6"/>
  <c r="T16" i="6"/>
  <c r="W17" i="6"/>
  <c r="T23" i="6"/>
  <c r="T30" i="6"/>
  <c r="T17" i="6"/>
  <c r="T19" i="6"/>
  <c r="T38" i="6"/>
  <c r="T43" i="6"/>
  <c r="T70" i="6"/>
  <c r="X70" i="6" s="1"/>
  <c r="T84" i="6"/>
  <c r="T99" i="6"/>
  <c r="T31" i="6"/>
  <c r="X31" i="6" s="1"/>
  <c r="T42" i="6"/>
  <c r="T65" i="6"/>
  <c r="T68" i="6"/>
  <c r="T72" i="6"/>
  <c r="W74" i="6"/>
  <c r="W75" i="6"/>
  <c r="T86" i="6"/>
  <c r="O8" i="6"/>
  <c r="O7" i="6" s="1"/>
  <c r="T18" i="6"/>
  <c r="T20" i="6"/>
  <c r="T22" i="6"/>
  <c r="X22" i="6" s="1"/>
  <c r="T27" i="6"/>
  <c r="W27" i="6"/>
  <c r="T28" i="6"/>
  <c r="W30" i="6"/>
  <c r="T32" i="6"/>
  <c r="W38" i="6"/>
  <c r="T39" i="6"/>
  <c r="W39" i="6"/>
  <c r="T40" i="6"/>
  <c r="T47" i="6"/>
  <c r="W52" i="6"/>
  <c r="T53" i="6"/>
  <c r="W54" i="6"/>
  <c r="T56" i="6"/>
  <c r="T59" i="6"/>
  <c r="W64" i="6"/>
  <c r="T66" i="6"/>
  <c r="T67" i="6"/>
  <c r="T69" i="6"/>
  <c r="W71" i="6"/>
  <c r="T74" i="6"/>
  <c r="T75" i="6"/>
  <c r="W77" i="6"/>
  <c r="W78" i="6"/>
  <c r="T80" i="6"/>
  <c r="T82" i="6"/>
  <c r="W83" i="6"/>
  <c r="T87" i="6"/>
  <c r="W89" i="6"/>
  <c r="T90" i="6"/>
  <c r="W92" i="6"/>
  <c r="T96" i="6"/>
  <c r="T101" i="6"/>
  <c r="X101" i="6" s="1"/>
  <c r="W102" i="6"/>
  <c r="T104" i="6"/>
  <c r="T105" i="6"/>
  <c r="W105" i="6"/>
  <c r="T107" i="6"/>
  <c r="T108" i="6"/>
  <c r="T41" i="6"/>
  <c r="T44" i="6"/>
  <c r="T46" i="6"/>
  <c r="X46" i="6" s="1"/>
  <c r="T51" i="6"/>
  <c r="T52" i="6"/>
  <c r="W55" i="6"/>
  <c r="T58" i="6"/>
  <c r="T63" i="6"/>
  <c r="T64" i="6"/>
  <c r="W68" i="6"/>
  <c r="T77" i="6"/>
  <c r="W79" i="6"/>
  <c r="W86" i="6"/>
  <c r="T89" i="6"/>
  <c r="T94" i="6"/>
  <c r="W95" i="6"/>
  <c r="T98" i="6"/>
  <c r="T103" i="6"/>
  <c r="C22" i="5"/>
  <c r="F22" i="5" s="1"/>
  <c r="B12" i="5"/>
  <c r="B25" i="5" s="1"/>
  <c r="F12" i="5"/>
  <c r="B17" i="5"/>
  <c r="J40" i="6"/>
  <c r="K40" i="6" s="1"/>
  <c r="L40" i="6" s="1"/>
  <c r="J73" i="6"/>
  <c r="K73" i="6" s="1"/>
  <c r="L73" i="6" s="1"/>
  <c r="J78" i="6"/>
  <c r="K78" i="6" s="1"/>
  <c r="L78" i="6" s="1"/>
  <c r="J25" i="6"/>
  <c r="K25" i="6" s="1"/>
  <c r="L25" i="6" s="1"/>
  <c r="L27" i="6"/>
  <c r="J51" i="6"/>
  <c r="K51" i="6" s="1"/>
  <c r="L51" i="6" s="1"/>
  <c r="J66" i="6"/>
  <c r="K66" i="6" s="1"/>
  <c r="L66" i="6"/>
  <c r="J84" i="6"/>
  <c r="K84" i="6" s="1"/>
  <c r="L84" i="6" s="1"/>
  <c r="X84" i="6" s="1"/>
  <c r="J93" i="6"/>
  <c r="K93" i="6" s="1"/>
  <c r="L93" i="6" s="1"/>
  <c r="L99" i="6"/>
  <c r="J44" i="6"/>
  <c r="K44" i="6" s="1"/>
  <c r="L44" i="6" s="1"/>
  <c r="J62" i="6"/>
  <c r="K62" i="6" s="1"/>
  <c r="L62" i="6" s="1"/>
  <c r="X62" i="6" s="1"/>
  <c r="J72" i="6"/>
  <c r="K72" i="6" s="1"/>
  <c r="L72" i="6" s="1"/>
  <c r="J88" i="6"/>
  <c r="K88" i="6" s="1"/>
  <c r="L88" i="6" s="1"/>
  <c r="J32" i="6"/>
  <c r="K32" i="6" s="1"/>
  <c r="L32" i="6" s="1"/>
  <c r="L77" i="6"/>
  <c r="J54" i="6"/>
  <c r="K54" i="6" s="1"/>
  <c r="L54" i="6" s="1"/>
  <c r="X54" i="6" s="1"/>
  <c r="J39" i="6"/>
  <c r="K39" i="6" s="1"/>
  <c r="L39" i="6" s="1"/>
  <c r="J50" i="6"/>
  <c r="K50" i="6" s="1"/>
  <c r="L50" i="6" s="1"/>
  <c r="J61" i="6"/>
  <c r="K61" i="6" s="1"/>
  <c r="L61" i="6" s="1"/>
  <c r="L65" i="6"/>
  <c r="X81" i="6"/>
  <c r="J97" i="6"/>
  <c r="K97" i="6" s="1"/>
  <c r="L97" i="6" s="1"/>
  <c r="J103" i="6"/>
  <c r="K103" i="6" s="1"/>
  <c r="L103" i="6" s="1"/>
  <c r="H8" i="6"/>
  <c r="H7" i="6" s="1"/>
  <c r="I13" i="6"/>
  <c r="J21" i="6"/>
  <c r="K21" i="6" s="1"/>
  <c r="L21" i="6" s="1"/>
  <c r="J60" i="6"/>
  <c r="K60" i="6" s="1"/>
  <c r="L60" i="6" s="1"/>
  <c r="J76" i="6"/>
  <c r="K76" i="6" s="1"/>
  <c r="L76" i="6" s="1"/>
  <c r="J92" i="6"/>
  <c r="K92" i="6" s="1"/>
  <c r="L92" i="6" s="1"/>
  <c r="M8" i="6"/>
  <c r="M7" i="6" s="1"/>
  <c r="N12" i="6"/>
  <c r="N8" i="6" s="1"/>
  <c r="N7" i="6" s="1"/>
  <c r="L15" i="6"/>
  <c r="J14" i="6"/>
  <c r="K14" i="6" s="1"/>
  <c r="L14" i="6" s="1"/>
  <c r="X14" i="6" s="1"/>
  <c r="J18" i="6"/>
  <c r="K18" i="6" s="1"/>
  <c r="L18" i="6" s="1"/>
  <c r="X18" i="6" s="1"/>
  <c r="J49" i="6"/>
  <c r="K49" i="6" s="1"/>
  <c r="L49" i="6" s="1"/>
  <c r="X49" i="6" s="1"/>
  <c r="X38" i="6"/>
  <c r="J69" i="6"/>
  <c r="K69" i="6" s="1"/>
  <c r="L69" i="6" s="1"/>
  <c r="J87" i="6"/>
  <c r="K87" i="6" s="1"/>
  <c r="L87" i="6" s="1"/>
  <c r="J91" i="6"/>
  <c r="K91" i="6" s="1"/>
  <c r="L91" i="6" s="1"/>
  <c r="J96" i="6"/>
  <c r="K96" i="6" s="1"/>
  <c r="L96" i="6" s="1"/>
  <c r="J30" i="6"/>
  <c r="K30" i="6" s="1"/>
  <c r="L30" i="6" s="1"/>
  <c r="J37" i="6"/>
  <c r="K37" i="6" s="1"/>
  <c r="L37" i="6" s="1"/>
  <c r="J42" i="6"/>
  <c r="K42" i="6" s="1"/>
  <c r="L42" i="6" s="1"/>
  <c r="J48" i="6"/>
  <c r="K48" i="6" s="1"/>
  <c r="L48" i="6" s="1"/>
  <c r="J64" i="6"/>
  <c r="K64" i="6" s="1"/>
  <c r="L64" i="6" s="1"/>
  <c r="J80" i="6"/>
  <c r="K80" i="6" s="1"/>
  <c r="L80" i="6" s="1"/>
  <c r="J57" i="6"/>
  <c r="K57" i="6" s="1"/>
  <c r="L57" i="6" s="1"/>
  <c r="J102" i="6"/>
  <c r="K102" i="6" s="1"/>
  <c r="L102" i="6" s="1"/>
  <c r="J106" i="6"/>
  <c r="K106" i="6" s="1"/>
  <c r="L106" i="6" s="1"/>
  <c r="J16" i="6"/>
  <c r="K16" i="6" s="1"/>
  <c r="L16" i="6" s="1"/>
  <c r="L41" i="6"/>
  <c r="J52" i="6"/>
  <c r="K52" i="6" s="1"/>
  <c r="L52" i="6" s="1"/>
  <c r="J68" i="6"/>
  <c r="K68" i="6" s="1"/>
  <c r="L68" i="6" s="1"/>
  <c r="J75" i="6"/>
  <c r="K75" i="6" s="1"/>
  <c r="L75" i="6" s="1"/>
  <c r="J90" i="6"/>
  <c r="K90" i="6" s="1"/>
  <c r="L90" i="6"/>
  <c r="J36" i="6"/>
  <c r="K36" i="6" s="1"/>
  <c r="L36" i="6" s="1"/>
  <c r="J28" i="6"/>
  <c r="K28" i="6" s="1"/>
  <c r="L28" i="6" s="1"/>
  <c r="J100" i="6"/>
  <c r="K100" i="6" s="1"/>
  <c r="L100" i="6" s="1"/>
  <c r="J45" i="6"/>
  <c r="K45" i="6" s="1"/>
  <c r="L45" i="6" s="1"/>
  <c r="X45" i="6" s="1"/>
  <c r="J19" i="6"/>
  <c r="K19" i="6" s="1"/>
  <c r="L19" i="6" s="1"/>
  <c r="X19" i="6" s="1"/>
  <c r="J56" i="6"/>
  <c r="K56" i="6" s="1"/>
  <c r="L56" i="6" s="1"/>
  <c r="X56" i="6" s="1"/>
  <c r="J63" i="6"/>
  <c r="K63" i="6" s="1"/>
  <c r="L63" i="6" s="1"/>
  <c r="L74" i="6"/>
  <c r="J85" i="6"/>
  <c r="K85" i="6" s="1"/>
  <c r="L85" i="6" s="1"/>
  <c r="J105" i="6"/>
  <c r="K105" i="6" s="1"/>
  <c r="L105" i="6" s="1"/>
  <c r="J104" i="6"/>
  <c r="K104" i="6" s="1"/>
  <c r="L104" i="6" s="1"/>
  <c r="J11" i="6"/>
  <c r="K11" i="6" s="1"/>
  <c r="L11" i="6" s="1"/>
  <c r="J23" i="6"/>
  <c r="K23" i="6" s="1"/>
  <c r="L23" i="6" s="1"/>
  <c r="J35" i="6"/>
  <c r="K35" i="6" s="1"/>
  <c r="L35" i="6" s="1"/>
  <c r="J47" i="6"/>
  <c r="K47" i="6" s="1"/>
  <c r="L47" i="6" s="1"/>
  <c r="J59" i="6"/>
  <c r="K59" i="6" s="1"/>
  <c r="L59" i="6" s="1"/>
  <c r="J71" i="6"/>
  <c r="K71" i="6" s="1"/>
  <c r="L71" i="6" s="1"/>
  <c r="X71" i="6" s="1"/>
  <c r="J83" i="6"/>
  <c r="K83" i="6" s="1"/>
  <c r="L83" i="6" s="1"/>
  <c r="J95" i="6"/>
  <c r="K95" i="6" s="1"/>
  <c r="L95" i="6" s="1"/>
  <c r="J107" i="6"/>
  <c r="K107" i="6" s="1"/>
  <c r="L107" i="6" s="1"/>
  <c r="J86" i="6"/>
  <c r="K86" i="6" s="1"/>
  <c r="L86" i="6" s="1"/>
  <c r="J43" i="6"/>
  <c r="K43" i="6" s="1"/>
  <c r="L43" i="6" s="1"/>
  <c r="J55" i="6"/>
  <c r="K55" i="6" s="1"/>
  <c r="L55" i="6" s="1"/>
  <c r="J67" i="6"/>
  <c r="K67" i="6" s="1"/>
  <c r="L67" i="6" s="1"/>
  <c r="J79" i="6"/>
  <c r="K79" i="6" s="1"/>
  <c r="L79" i="6" s="1"/>
  <c r="J9" i="6"/>
  <c r="J12" i="6"/>
  <c r="K12" i="6" s="1"/>
  <c r="L12" i="6" s="1"/>
  <c r="J24" i="6"/>
  <c r="K24" i="6" s="1"/>
  <c r="L24" i="6" s="1"/>
  <c r="J108" i="6"/>
  <c r="K108" i="6" s="1"/>
  <c r="L108" i="6" s="1"/>
  <c r="B12" i="1"/>
  <c r="B27" i="1" s="1"/>
  <c r="X103" i="6" l="1"/>
  <c r="X58" i="6"/>
  <c r="I8" i="6"/>
  <c r="I7" i="6" s="1"/>
  <c r="X99" i="6"/>
  <c r="X33" i="6"/>
  <c r="X36" i="6"/>
  <c r="X15" i="6"/>
  <c r="X23" i="6"/>
  <c r="X53" i="6"/>
  <c r="X90" i="6"/>
  <c r="X11" i="6"/>
  <c r="X105" i="6"/>
  <c r="X76" i="6"/>
  <c r="X25" i="6"/>
  <c r="X17" i="6"/>
  <c r="X74" i="6"/>
  <c r="X21" i="6"/>
  <c r="X88" i="6"/>
  <c r="X80" i="6"/>
  <c r="C23" i="5"/>
  <c r="F23" i="5" s="1"/>
  <c r="X29" i="6"/>
  <c r="X94" i="6"/>
  <c r="X65" i="6"/>
  <c r="X72" i="6"/>
  <c r="X40" i="6"/>
  <c r="X57" i="6"/>
  <c r="X96" i="6"/>
  <c r="X61" i="6"/>
  <c r="X24" i="6"/>
  <c r="X98" i="6"/>
  <c r="X100" i="6"/>
  <c r="X106" i="6"/>
  <c r="X48" i="6"/>
  <c r="X78" i="6"/>
  <c r="X82" i="6"/>
  <c r="C24" i="5"/>
  <c r="F24" i="5" s="1"/>
  <c r="X47" i="6"/>
  <c r="X35" i="6"/>
  <c r="X63" i="6"/>
  <c r="X67" i="6"/>
  <c r="X79" i="6"/>
  <c r="X42" i="6"/>
  <c r="X97" i="6"/>
  <c r="X50" i="6"/>
  <c r="X27" i="6"/>
  <c r="X95" i="6"/>
  <c r="X41" i="6"/>
  <c r="X102" i="6"/>
  <c r="X75" i="6"/>
  <c r="X20" i="6"/>
  <c r="X37" i="6"/>
  <c r="X91" i="6"/>
  <c r="X60" i="6"/>
  <c r="X108" i="6"/>
  <c r="X32" i="6"/>
  <c r="X93" i="6"/>
  <c r="X51" i="6"/>
  <c r="X85" i="6"/>
  <c r="X16" i="6"/>
  <c r="X30" i="6"/>
  <c r="X87" i="6"/>
  <c r="X44" i="6"/>
  <c r="X66" i="6"/>
  <c r="X73" i="6"/>
  <c r="X89" i="6"/>
  <c r="P8" i="6"/>
  <c r="P7" i="6" s="1"/>
  <c r="T8" i="6"/>
  <c r="T7" i="6" s="1"/>
  <c r="X104" i="6"/>
  <c r="X68" i="6"/>
  <c r="X43" i="6"/>
  <c r="X107" i="6"/>
  <c r="X86" i="6"/>
  <c r="X92" i="6"/>
  <c r="X39" i="6"/>
  <c r="X55" i="6"/>
  <c r="X59" i="6"/>
  <c r="X64" i="6"/>
  <c r="X83" i="6"/>
  <c r="X28" i="6"/>
  <c r="X52" i="6"/>
  <c r="W8" i="6"/>
  <c r="W7" i="6" s="1"/>
  <c r="X69" i="6"/>
  <c r="X77" i="6"/>
  <c r="K9" i="6"/>
  <c r="X12" i="6"/>
  <c r="J13" i="6"/>
  <c r="N85" i="3"/>
  <c r="O85" i="3" s="1"/>
  <c r="P85" i="3"/>
  <c r="Q85" i="3" s="1"/>
  <c r="R85" i="3"/>
  <c r="S85" i="3"/>
  <c r="T85" i="3"/>
  <c r="V85" i="3"/>
  <c r="W85" i="3"/>
  <c r="N86" i="3"/>
  <c r="O86" i="3" s="1"/>
  <c r="P86" i="3"/>
  <c r="Q86" i="3" s="1"/>
  <c r="R86" i="3"/>
  <c r="S86" i="3"/>
  <c r="T86" i="3"/>
  <c r="V86" i="3"/>
  <c r="W86" i="3"/>
  <c r="N87" i="3"/>
  <c r="O87" i="3" s="1"/>
  <c r="P87" i="3"/>
  <c r="Q87" i="3" s="1"/>
  <c r="R87" i="3"/>
  <c r="S87" i="3"/>
  <c r="T87" i="3"/>
  <c r="V87" i="3"/>
  <c r="W87" i="3"/>
  <c r="N88" i="3"/>
  <c r="O88" i="3" s="1"/>
  <c r="P88" i="3"/>
  <c r="Q88" i="3" s="1"/>
  <c r="R88" i="3"/>
  <c r="S88" i="3"/>
  <c r="T88" i="3"/>
  <c r="V88" i="3"/>
  <c r="W88" i="3"/>
  <c r="N89" i="3"/>
  <c r="P89" i="3"/>
  <c r="Q89" i="3" s="1"/>
  <c r="R89" i="3"/>
  <c r="S89" i="3"/>
  <c r="T89" i="3"/>
  <c r="V89" i="3"/>
  <c r="W89" i="3"/>
  <c r="N90" i="3"/>
  <c r="O90" i="3" s="1"/>
  <c r="P90" i="3"/>
  <c r="Q90" i="3" s="1"/>
  <c r="R90" i="3"/>
  <c r="S90" i="3"/>
  <c r="T90" i="3"/>
  <c r="V90" i="3"/>
  <c r="W90" i="3"/>
  <c r="N91" i="3"/>
  <c r="O91" i="3" s="1"/>
  <c r="P91" i="3"/>
  <c r="Q91" i="3" s="1"/>
  <c r="R91" i="3"/>
  <c r="S91" i="3"/>
  <c r="T91" i="3"/>
  <c r="V91" i="3"/>
  <c r="W91" i="3"/>
  <c r="N92" i="3"/>
  <c r="O92" i="3" s="1"/>
  <c r="P92" i="3"/>
  <c r="Q92" i="3" s="1"/>
  <c r="R92" i="3"/>
  <c r="S92" i="3"/>
  <c r="T92" i="3"/>
  <c r="V92" i="3"/>
  <c r="W92" i="3"/>
  <c r="N93" i="3"/>
  <c r="O93" i="3" s="1"/>
  <c r="P93" i="3"/>
  <c r="Q93" i="3" s="1"/>
  <c r="R93" i="3"/>
  <c r="S93" i="3"/>
  <c r="T93" i="3"/>
  <c r="V93" i="3"/>
  <c r="W93" i="3"/>
  <c r="N94" i="3"/>
  <c r="O94" i="3" s="1"/>
  <c r="P94" i="3"/>
  <c r="Q94" i="3" s="1"/>
  <c r="R94" i="3"/>
  <c r="S94" i="3"/>
  <c r="T94" i="3"/>
  <c r="V94" i="3"/>
  <c r="W94" i="3"/>
  <c r="N95" i="3"/>
  <c r="O95" i="3" s="1"/>
  <c r="P95" i="3"/>
  <c r="Q95" i="3" s="1"/>
  <c r="R95" i="3"/>
  <c r="S95" i="3"/>
  <c r="T95" i="3"/>
  <c r="V95" i="3"/>
  <c r="W95" i="3"/>
  <c r="N96" i="3"/>
  <c r="O96" i="3" s="1"/>
  <c r="P96" i="3"/>
  <c r="Q96" i="3" s="1"/>
  <c r="R96" i="3"/>
  <c r="S96" i="3"/>
  <c r="T96" i="3"/>
  <c r="V96" i="3"/>
  <c r="W96" i="3"/>
  <c r="N97" i="3"/>
  <c r="O97" i="3" s="1"/>
  <c r="P97" i="3"/>
  <c r="Q97" i="3" s="1"/>
  <c r="R97" i="3"/>
  <c r="S97" i="3"/>
  <c r="T97" i="3"/>
  <c r="V97" i="3"/>
  <c r="W97" i="3"/>
  <c r="N98" i="3"/>
  <c r="O98" i="3" s="1"/>
  <c r="P98" i="3"/>
  <c r="Q98" i="3" s="1"/>
  <c r="R98" i="3"/>
  <c r="S98" i="3"/>
  <c r="T98" i="3"/>
  <c r="V98" i="3"/>
  <c r="W98" i="3"/>
  <c r="N99" i="3"/>
  <c r="O99" i="3" s="1"/>
  <c r="P99" i="3"/>
  <c r="Q99" i="3" s="1"/>
  <c r="R99" i="3"/>
  <c r="S99" i="3"/>
  <c r="T99" i="3"/>
  <c r="V99" i="3"/>
  <c r="W99" i="3"/>
  <c r="N100" i="3"/>
  <c r="O100" i="3" s="1"/>
  <c r="P100" i="3"/>
  <c r="Q100" i="3" s="1"/>
  <c r="R100" i="3"/>
  <c r="S100" i="3"/>
  <c r="T100" i="3"/>
  <c r="V100" i="3"/>
  <c r="W100" i="3"/>
  <c r="N101" i="3"/>
  <c r="O101" i="3" s="1"/>
  <c r="P101" i="3"/>
  <c r="Q101" i="3" s="1"/>
  <c r="R101" i="3"/>
  <c r="S101" i="3"/>
  <c r="T101" i="3"/>
  <c r="V101" i="3"/>
  <c r="W101" i="3"/>
  <c r="N102" i="3"/>
  <c r="O102" i="3" s="1"/>
  <c r="P102" i="3"/>
  <c r="Q102" i="3" s="1"/>
  <c r="R102" i="3"/>
  <c r="S102" i="3"/>
  <c r="T102" i="3"/>
  <c r="V102" i="3"/>
  <c r="W102" i="3"/>
  <c r="N103" i="3"/>
  <c r="O103" i="3" s="1"/>
  <c r="P103" i="3"/>
  <c r="Q103" i="3" s="1"/>
  <c r="R103" i="3"/>
  <c r="S103" i="3"/>
  <c r="T103" i="3"/>
  <c r="V103" i="3"/>
  <c r="W103" i="3"/>
  <c r="N104" i="3"/>
  <c r="O104" i="3" s="1"/>
  <c r="P104" i="3"/>
  <c r="Q104" i="3" s="1"/>
  <c r="R104" i="3"/>
  <c r="S104" i="3"/>
  <c r="T104" i="3"/>
  <c r="V104" i="3"/>
  <c r="W104" i="3"/>
  <c r="N105" i="3"/>
  <c r="O105" i="3" s="1"/>
  <c r="P105" i="3"/>
  <c r="Q105" i="3" s="1"/>
  <c r="R105" i="3"/>
  <c r="S105" i="3"/>
  <c r="T105" i="3"/>
  <c r="V105" i="3"/>
  <c r="W105" i="3"/>
  <c r="N106" i="3"/>
  <c r="O106" i="3" s="1"/>
  <c r="P106" i="3"/>
  <c r="Q106" i="3" s="1"/>
  <c r="R106" i="3"/>
  <c r="S106" i="3"/>
  <c r="T106" i="3"/>
  <c r="V106" i="3"/>
  <c r="W106" i="3"/>
  <c r="N107" i="3"/>
  <c r="O107" i="3" s="1"/>
  <c r="P107" i="3"/>
  <c r="Q107" i="3" s="1"/>
  <c r="R107" i="3"/>
  <c r="S107" i="3"/>
  <c r="T107" i="3"/>
  <c r="V107" i="3"/>
  <c r="W107" i="3"/>
  <c r="N108" i="3"/>
  <c r="O108" i="3" s="1"/>
  <c r="P108" i="3"/>
  <c r="Q108" i="3" s="1"/>
  <c r="R108" i="3"/>
  <c r="S108" i="3"/>
  <c r="T108" i="3"/>
  <c r="V108" i="3"/>
  <c r="W108" i="3"/>
  <c r="N70" i="3"/>
  <c r="O70" i="3" s="1"/>
  <c r="P70" i="3"/>
  <c r="Q70" i="3" s="1"/>
  <c r="R70" i="3"/>
  <c r="S70" i="3"/>
  <c r="T70" i="3"/>
  <c r="V70" i="3"/>
  <c r="W70" i="3"/>
  <c r="N71" i="3"/>
  <c r="O71" i="3" s="1"/>
  <c r="P71" i="3"/>
  <c r="Q71" i="3" s="1"/>
  <c r="R71" i="3"/>
  <c r="S71" i="3"/>
  <c r="T71" i="3"/>
  <c r="V71" i="3"/>
  <c r="W71" i="3"/>
  <c r="N72" i="3"/>
  <c r="O72" i="3" s="1"/>
  <c r="P72" i="3"/>
  <c r="Q72" i="3" s="1"/>
  <c r="R72" i="3"/>
  <c r="S72" i="3"/>
  <c r="T72" i="3"/>
  <c r="V72" i="3"/>
  <c r="W72" i="3"/>
  <c r="N73" i="3"/>
  <c r="O73" i="3" s="1"/>
  <c r="P73" i="3"/>
  <c r="Q73" i="3" s="1"/>
  <c r="R73" i="3"/>
  <c r="S73" i="3"/>
  <c r="T73" i="3"/>
  <c r="V73" i="3"/>
  <c r="W73" i="3"/>
  <c r="N74" i="3"/>
  <c r="O74" i="3" s="1"/>
  <c r="P74" i="3"/>
  <c r="Q74" i="3" s="1"/>
  <c r="R74" i="3"/>
  <c r="S74" i="3"/>
  <c r="T74" i="3"/>
  <c r="V74" i="3"/>
  <c r="W74" i="3"/>
  <c r="N75" i="3"/>
  <c r="O75" i="3" s="1"/>
  <c r="P75" i="3"/>
  <c r="Q75" i="3" s="1"/>
  <c r="R75" i="3"/>
  <c r="S75" i="3"/>
  <c r="T75" i="3"/>
  <c r="V75" i="3"/>
  <c r="W75" i="3"/>
  <c r="N76" i="3"/>
  <c r="O76" i="3" s="1"/>
  <c r="P76" i="3"/>
  <c r="Q76" i="3" s="1"/>
  <c r="R76" i="3"/>
  <c r="S76" i="3"/>
  <c r="T76" i="3"/>
  <c r="V76" i="3"/>
  <c r="W76" i="3"/>
  <c r="N77" i="3"/>
  <c r="O77" i="3" s="1"/>
  <c r="P77" i="3"/>
  <c r="Q77" i="3" s="1"/>
  <c r="R77" i="3"/>
  <c r="S77" i="3"/>
  <c r="T77" i="3"/>
  <c r="V77" i="3"/>
  <c r="W77" i="3"/>
  <c r="N78" i="3"/>
  <c r="O78" i="3" s="1"/>
  <c r="P78" i="3"/>
  <c r="Q78" i="3" s="1"/>
  <c r="R78" i="3"/>
  <c r="S78" i="3"/>
  <c r="T78" i="3"/>
  <c r="V78" i="3"/>
  <c r="W78" i="3"/>
  <c r="N79" i="3"/>
  <c r="O79" i="3" s="1"/>
  <c r="P79" i="3"/>
  <c r="Q79" i="3" s="1"/>
  <c r="R79" i="3"/>
  <c r="S79" i="3"/>
  <c r="T79" i="3"/>
  <c r="V79" i="3"/>
  <c r="W79" i="3"/>
  <c r="N80" i="3"/>
  <c r="O80" i="3" s="1"/>
  <c r="P80" i="3"/>
  <c r="Q80" i="3" s="1"/>
  <c r="R80" i="3"/>
  <c r="S80" i="3"/>
  <c r="T80" i="3"/>
  <c r="V80" i="3"/>
  <c r="W80" i="3"/>
  <c r="N81" i="3"/>
  <c r="O81" i="3" s="1"/>
  <c r="P81" i="3"/>
  <c r="Q81" i="3" s="1"/>
  <c r="R81" i="3"/>
  <c r="S81" i="3"/>
  <c r="T81" i="3"/>
  <c r="V81" i="3"/>
  <c r="W81" i="3"/>
  <c r="N82" i="3"/>
  <c r="O82" i="3" s="1"/>
  <c r="P82" i="3"/>
  <c r="Q82" i="3" s="1"/>
  <c r="R82" i="3"/>
  <c r="S82" i="3"/>
  <c r="T82" i="3"/>
  <c r="V82" i="3"/>
  <c r="W82" i="3"/>
  <c r="N83" i="3"/>
  <c r="O83" i="3" s="1"/>
  <c r="P83" i="3"/>
  <c r="Q83" i="3" s="1"/>
  <c r="R83" i="3"/>
  <c r="S83" i="3"/>
  <c r="T83" i="3"/>
  <c r="V83" i="3"/>
  <c r="W83" i="3"/>
  <c r="N84" i="3"/>
  <c r="O84" i="3" s="1"/>
  <c r="P84" i="3"/>
  <c r="Q84" i="3" s="1"/>
  <c r="R84" i="3"/>
  <c r="S84" i="3"/>
  <c r="T84" i="3"/>
  <c r="V84" i="3"/>
  <c r="W84" i="3"/>
  <c r="N54" i="3"/>
  <c r="O54" i="3" s="1"/>
  <c r="P54" i="3"/>
  <c r="Q54" i="3" s="1"/>
  <c r="R54" i="3"/>
  <c r="S54" i="3"/>
  <c r="T54" i="3"/>
  <c r="V54" i="3"/>
  <c r="W54" i="3"/>
  <c r="N55" i="3"/>
  <c r="O55" i="3" s="1"/>
  <c r="P55" i="3"/>
  <c r="Q55" i="3" s="1"/>
  <c r="R55" i="3"/>
  <c r="S55" i="3"/>
  <c r="T55" i="3"/>
  <c r="V55" i="3"/>
  <c r="W55" i="3"/>
  <c r="N56" i="3"/>
  <c r="O56" i="3" s="1"/>
  <c r="P56" i="3"/>
  <c r="Q56" i="3" s="1"/>
  <c r="R56" i="3"/>
  <c r="S56" i="3"/>
  <c r="T56" i="3"/>
  <c r="V56" i="3"/>
  <c r="W56" i="3"/>
  <c r="N57" i="3"/>
  <c r="O57" i="3" s="1"/>
  <c r="P57" i="3"/>
  <c r="Q57" i="3" s="1"/>
  <c r="R57" i="3"/>
  <c r="S57" i="3"/>
  <c r="T57" i="3"/>
  <c r="V57" i="3"/>
  <c r="W57" i="3"/>
  <c r="M58" i="3"/>
  <c r="N58" i="3"/>
  <c r="O58" i="3" s="1"/>
  <c r="P58" i="3"/>
  <c r="Q58" i="3" s="1"/>
  <c r="R58" i="3"/>
  <c r="S58" i="3"/>
  <c r="T58" i="3"/>
  <c r="V58" i="3"/>
  <c r="W58" i="3"/>
  <c r="N59" i="3"/>
  <c r="O59" i="3" s="1"/>
  <c r="P59" i="3"/>
  <c r="Q59" i="3" s="1"/>
  <c r="R59" i="3"/>
  <c r="S59" i="3"/>
  <c r="T59" i="3"/>
  <c r="V59" i="3"/>
  <c r="W59" i="3"/>
  <c r="N60" i="3"/>
  <c r="O60" i="3" s="1"/>
  <c r="P60" i="3"/>
  <c r="Q60" i="3" s="1"/>
  <c r="R60" i="3"/>
  <c r="S60" i="3"/>
  <c r="T60" i="3"/>
  <c r="V60" i="3"/>
  <c r="W60" i="3"/>
  <c r="N61" i="3"/>
  <c r="O61" i="3" s="1"/>
  <c r="P61" i="3"/>
  <c r="Q61" i="3" s="1"/>
  <c r="R61" i="3"/>
  <c r="S61" i="3"/>
  <c r="T61" i="3"/>
  <c r="V61" i="3"/>
  <c r="W61" i="3"/>
  <c r="N62" i="3"/>
  <c r="O62" i="3" s="1"/>
  <c r="P62" i="3"/>
  <c r="Q62" i="3" s="1"/>
  <c r="R62" i="3"/>
  <c r="S62" i="3"/>
  <c r="T62" i="3"/>
  <c r="V62" i="3"/>
  <c r="W62" i="3"/>
  <c r="N63" i="3"/>
  <c r="O63" i="3" s="1"/>
  <c r="P63" i="3"/>
  <c r="Q63" i="3" s="1"/>
  <c r="R63" i="3"/>
  <c r="S63" i="3"/>
  <c r="T63" i="3"/>
  <c r="V63" i="3"/>
  <c r="W63" i="3"/>
  <c r="N64" i="3"/>
  <c r="O64" i="3" s="1"/>
  <c r="P64" i="3"/>
  <c r="Q64" i="3" s="1"/>
  <c r="R64" i="3"/>
  <c r="S64" i="3"/>
  <c r="T64" i="3"/>
  <c r="V64" i="3"/>
  <c r="W64" i="3"/>
  <c r="N65" i="3"/>
  <c r="O65" i="3" s="1"/>
  <c r="P65" i="3"/>
  <c r="Q65" i="3" s="1"/>
  <c r="R65" i="3"/>
  <c r="S65" i="3"/>
  <c r="T65" i="3"/>
  <c r="V65" i="3"/>
  <c r="W65" i="3"/>
  <c r="N66" i="3"/>
  <c r="O66" i="3" s="1"/>
  <c r="P66" i="3"/>
  <c r="Q66" i="3" s="1"/>
  <c r="R66" i="3"/>
  <c r="S66" i="3"/>
  <c r="T66" i="3"/>
  <c r="V66" i="3"/>
  <c r="W66" i="3"/>
  <c r="N67" i="3"/>
  <c r="O67" i="3" s="1"/>
  <c r="P67" i="3"/>
  <c r="Q67" i="3" s="1"/>
  <c r="R67" i="3"/>
  <c r="S67" i="3"/>
  <c r="T67" i="3"/>
  <c r="V67" i="3"/>
  <c r="W67" i="3"/>
  <c r="N68" i="3"/>
  <c r="O68" i="3" s="1"/>
  <c r="P68" i="3"/>
  <c r="Q68" i="3" s="1"/>
  <c r="R68" i="3"/>
  <c r="S68" i="3"/>
  <c r="T68" i="3"/>
  <c r="V68" i="3"/>
  <c r="W68" i="3"/>
  <c r="N69" i="3"/>
  <c r="O69" i="3" s="1"/>
  <c r="P69" i="3"/>
  <c r="Q69" i="3" s="1"/>
  <c r="R69" i="3"/>
  <c r="S69" i="3"/>
  <c r="T69" i="3"/>
  <c r="V69" i="3"/>
  <c r="W69" i="3"/>
  <c r="H8" i="3"/>
  <c r="K13" i="6" l="1"/>
  <c r="L13" i="6" s="1"/>
  <c r="X13" i="6" s="1"/>
  <c r="J8" i="6"/>
  <c r="K8" i="6"/>
  <c r="K7" i="6" s="1"/>
  <c r="C25" i="5" s="1"/>
  <c r="L9" i="6"/>
  <c r="X62" i="3"/>
  <c r="X69" i="3"/>
  <c r="O89" i="3"/>
  <c r="X93" i="3"/>
  <c r="X92" i="3"/>
  <c r="X91" i="3"/>
  <c r="X89" i="3"/>
  <c r="U77" i="3"/>
  <c r="X78" i="3"/>
  <c r="X77" i="3"/>
  <c r="X75" i="3"/>
  <c r="X74" i="3"/>
  <c r="X72" i="3"/>
  <c r="X108" i="3"/>
  <c r="X107" i="3"/>
  <c r="X106" i="3"/>
  <c r="X105" i="3"/>
  <c r="X104" i="3"/>
  <c r="X103" i="3"/>
  <c r="X102" i="3"/>
  <c r="U100" i="3"/>
  <c r="X58" i="3"/>
  <c r="X101" i="3"/>
  <c r="X100" i="3"/>
  <c r="X99" i="3"/>
  <c r="X98" i="3"/>
  <c r="U96" i="3"/>
  <c r="X73" i="3"/>
  <c r="X70" i="3"/>
  <c r="U108" i="3"/>
  <c r="X97" i="3"/>
  <c r="X96" i="3"/>
  <c r="X95" i="3"/>
  <c r="X94" i="3"/>
  <c r="U92" i="3"/>
  <c r="U88" i="3"/>
  <c r="U86" i="3"/>
  <c r="U104" i="3"/>
  <c r="M82" i="3"/>
  <c r="M75" i="3"/>
  <c r="M74" i="3"/>
  <c r="M70" i="3"/>
  <c r="X67" i="3"/>
  <c r="U57" i="3"/>
  <c r="U82" i="3"/>
  <c r="U81" i="3"/>
  <c r="X71" i="3"/>
  <c r="X88" i="3"/>
  <c r="X85" i="3"/>
  <c r="U65" i="3"/>
  <c r="U61" i="3"/>
  <c r="U60" i="3"/>
  <c r="U69" i="3"/>
  <c r="X66" i="3"/>
  <c r="X65" i="3"/>
  <c r="X61" i="3"/>
  <c r="U58" i="3"/>
  <c r="X57" i="3"/>
  <c r="U56" i="3"/>
  <c r="X54" i="3"/>
  <c r="X82" i="3"/>
  <c r="X81" i="3"/>
  <c r="U107" i="3"/>
  <c r="U106" i="3"/>
  <c r="U105" i="3"/>
  <c r="U103" i="3"/>
  <c r="U102" i="3"/>
  <c r="U101" i="3"/>
  <c r="U99" i="3"/>
  <c r="U98" i="3"/>
  <c r="U97" i="3"/>
  <c r="U95" i="3"/>
  <c r="U94" i="3"/>
  <c r="U93" i="3"/>
  <c r="U91" i="3"/>
  <c r="U73" i="3"/>
  <c r="M78" i="3"/>
  <c r="X90" i="3"/>
  <c r="U90" i="3"/>
  <c r="U89" i="3"/>
  <c r="U87" i="3"/>
  <c r="X87" i="3"/>
  <c r="X86" i="3"/>
  <c r="U85" i="3"/>
  <c r="U84" i="3"/>
  <c r="X84" i="3"/>
  <c r="U83" i="3"/>
  <c r="X83" i="3"/>
  <c r="U80" i="3"/>
  <c r="X80" i="3"/>
  <c r="X79" i="3"/>
  <c r="U79" i="3"/>
  <c r="U78" i="3"/>
  <c r="X76" i="3"/>
  <c r="U76" i="3"/>
  <c r="U75" i="3"/>
  <c r="U74" i="3"/>
  <c r="U72" i="3"/>
  <c r="U71" i="3"/>
  <c r="U70" i="3"/>
  <c r="U68" i="3"/>
  <c r="X68" i="3"/>
  <c r="U67" i="3"/>
  <c r="U66" i="3"/>
  <c r="X64" i="3"/>
  <c r="U64" i="3"/>
  <c r="U63" i="3"/>
  <c r="X63" i="3"/>
  <c r="U62" i="3"/>
  <c r="X60" i="3"/>
  <c r="U59" i="3"/>
  <c r="X59" i="3"/>
  <c r="X56" i="3"/>
  <c r="U55" i="3"/>
  <c r="X55" i="3"/>
  <c r="U54" i="3"/>
  <c r="M108" i="3"/>
  <c r="M100" i="3"/>
  <c r="M96" i="3"/>
  <c r="M92" i="3"/>
  <c r="M88" i="3"/>
  <c r="M106" i="3"/>
  <c r="M102" i="3"/>
  <c r="M98" i="3"/>
  <c r="M94" i="3"/>
  <c r="M90" i="3"/>
  <c r="M86" i="3"/>
  <c r="M104" i="3"/>
  <c r="M107" i="3"/>
  <c r="M105" i="3"/>
  <c r="M103" i="3"/>
  <c r="M101" i="3"/>
  <c r="M99" i="3"/>
  <c r="M97" i="3"/>
  <c r="M95" i="3"/>
  <c r="M93" i="3"/>
  <c r="M91" i="3"/>
  <c r="M89" i="3"/>
  <c r="M87" i="3"/>
  <c r="M85" i="3"/>
  <c r="M81" i="3"/>
  <c r="M79" i="3"/>
  <c r="M83" i="3"/>
  <c r="M73" i="3"/>
  <c r="M77" i="3"/>
  <c r="M71" i="3"/>
  <c r="M84" i="3"/>
  <c r="M76" i="3"/>
  <c r="M80" i="3"/>
  <c r="M72" i="3"/>
  <c r="M69" i="3"/>
  <c r="M67" i="3"/>
  <c r="M65" i="3"/>
  <c r="M63" i="3"/>
  <c r="M61" i="3"/>
  <c r="M59" i="3"/>
  <c r="M66" i="3"/>
  <c r="M62" i="3"/>
  <c r="M57" i="3"/>
  <c r="M55" i="3"/>
  <c r="M68" i="3"/>
  <c r="M64" i="3"/>
  <c r="M60" i="3"/>
  <c r="M56" i="3"/>
  <c r="P14" i="3"/>
  <c r="Y58" i="3" l="1"/>
  <c r="X9" i="6"/>
  <c r="X8" i="6" s="1"/>
  <c r="X7" i="6" s="1"/>
  <c r="L8" i="6"/>
  <c r="L7" i="6" s="1"/>
  <c r="Y82" i="3"/>
  <c r="Y108" i="3"/>
  <c r="Y104" i="3"/>
  <c r="Y72" i="3"/>
  <c r="Y105" i="3"/>
  <c r="Y77" i="3"/>
  <c r="Y97" i="3"/>
  <c r="Y91" i="3"/>
  <c r="Y107" i="3"/>
  <c r="Y61" i="3"/>
  <c r="Y67" i="3"/>
  <c r="Y92" i="3"/>
  <c r="Y95" i="3"/>
  <c r="Y102" i="3"/>
  <c r="Y96" i="3"/>
  <c r="Y57" i="3"/>
  <c r="Y79" i="3"/>
  <c r="Y89" i="3"/>
  <c r="Y106" i="3"/>
  <c r="Y100" i="3"/>
  <c r="Y70" i="3"/>
  <c r="Y74" i="3"/>
  <c r="Y78" i="3"/>
  <c r="Y99" i="3"/>
  <c r="Y56" i="3"/>
  <c r="Y69" i="3"/>
  <c r="Y73" i="3"/>
  <c r="Y93" i="3"/>
  <c r="Y101" i="3"/>
  <c r="Y94" i="3"/>
  <c r="Y88" i="3"/>
  <c r="Y75" i="3"/>
  <c r="Y65" i="3"/>
  <c r="Y87" i="3"/>
  <c r="Y103" i="3"/>
  <c r="Y98" i="3"/>
  <c r="Y80" i="3"/>
  <c r="Y86" i="3"/>
  <c r="Y81" i="3"/>
  <c r="Y90" i="3"/>
  <c r="Y85" i="3"/>
  <c r="Y84" i="3"/>
  <c r="Y83" i="3"/>
  <c r="Y76" i="3"/>
  <c r="Y71" i="3"/>
  <c r="Y68" i="3"/>
  <c r="Y66" i="3"/>
  <c r="Y64" i="3"/>
  <c r="Y63" i="3"/>
  <c r="Y62" i="3"/>
  <c r="Y60" i="3"/>
  <c r="Y59" i="3"/>
  <c r="Y55" i="3"/>
  <c r="W53" i="3"/>
  <c r="V53" i="3"/>
  <c r="T53" i="3"/>
  <c r="S53" i="3"/>
  <c r="R53" i="3"/>
  <c r="P53" i="3"/>
  <c r="Q53" i="3" s="1"/>
  <c r="N53" i="3"/>
  <c r="O53" i="3" s="1"/>
  <c r="W52" i="3"/>
  <c r="V52" i="3"/>
  <c r="T52" i="3"/>
  <c r="S52" i="3"/>
  <c r="R52" i="3"/>
  <c r="P52" i="3"/>
  <c r="Q52" i="3" s="1"/>
  <c r="N52" i="3"/>
  <c r="O52" i="3" s="1"/>
  <c r="W51" i="3"/>
  <c r="V51" i="3"/>
  <c r="T51" i="3"/>
  <c r="S51" i="3"/>
  <c r="R51" i="3"/>
  <c r="P51" i="3"/>
  <c r="Q51" i="3" s="1"/>
  <c r="N51" i="3"/>
  <c r="O51" i="3" s="1"/>
  <c r="W50" i="3"/>
  <c r="V50" i="3"/>
  <c r="T50" i="3"/>
  <c r="S50" i="3"/>
  <c r="R50" i="3"/>
  <c r="P50" i="3"/>
  <c r="Q50" i="3" s="1"/>
  <c r="N50" i="3"/>
  <c r="O50" i="3" s="1"/>
  <c r="W49" i="3"/>
  <c r="V49" i="3"/>
  <c r="T49" i="3"/>
  <c r="S49" i="3"/>
  <c r="R49" i="3"/>
  <c r="P49" i="3"/>
  <c r="Q49" i="3" s="1"/>
  <c r="N49" i="3"/>
  <c r="O49" i="3" s="1"/>
  <c r="W48" i="3"/>
  <c r="V48" i="3"/>
  <c r="T48" i="3"/>
  <c r="S48" i="3"/>
  <c r="R48" i="3"/>
  <c r="P48" i="3"/>
  <c r="Q48" i="3" s="1"/>
  <c r="N48" i="3"/>
  <c r="O48" i="3" s="1"/>
  <c r="W47" i="3"/>
  <c r="V47" i="3"/>
  <c r="T47" i="3"/>
  <c r="S47" i="3"/>
  <c r="R47" i="3"/>
  <c r="P47" i="3"/>
  <c r="Q47" i="3" s="1"/>
  <c r="N47" i="3"/>
  <c r="O47" i="3" s="1"/>
  <c r="W46" i="3"/>
  <c r="V46" i="3"/>
  <c r="T46" i="3"/>
  <c r="S46" i="3"/>
  <c r="R46" i="3"/>
  <c r="P46" i="3"/>
  <c r="Q46" i="3" s="1"/>
  <c r="N46" i="3"/>
  <c r="O46" i="3" s="1"/>
  <c r="W45" i="3"/>
  <c r="V45" i="3"/>
  <c r="T45" i="3"/>
  <c r="S45" i="3"/>
  <c r="R45" i="3"/>
  <c r="P45" i="3"/>
  <c r="Q45" i="3" s="1"/>
  <c r="N45" i="3"/>
  <c r="O45" i="3" s="1"/>
  <c r="W44" i="3"/>
  <c r="V44" i="3"/>
  <c r="T44" i="3"/>
  <c r="S44" i="3"/>
  <c r="R44" i="3"/>
  <c r="P44" i="3"/>
  <c r="Q44" i="3" s="1"/>
  <c r="N44" i="3"/>
  <c r="O44" i="3" s="1"/>
  <c r="W43" i="3"/>
  <c r="V43" i="3"/>
  <c r="T43" i="3"/>
  <c r="S43" i="3"/>
  <c r="R43" i="3"/>
  <c r="P43" i="3"/>
  <c r="Q43" i="3" s="1"/>
  <c r="N43" i="3"/>
  <c r="O43" i="3" s="1"/>
  <c r="W42" i="3"/>
  <c r="V42" i="3"/>
  <c r="T42" i="3"/>
  <c r="S42" i="3"/>
  <c r="R42" i="3"/>
  <c r="P42" i="3"/>
  <c r="Q42" i="3" s="1"/>
  <c r="N42" i="3"/>
  <c r="O42" i="3" s="1"/>
  <c r="W41" i="3"/>
  <c r="V41" i="3"/>
  <c r="T41" i="3"/>
  <c r="S41" i="3"/>
  <c r="R41" i="3"/>
  <c r="P41" i="3"/>
  <c r="Q41" i="3" s="1"/>
  <c r="N41" i="3"/>
  <c r="O41" i="3" s="1"/>
  <c r="W40" i="3"/>
  <c r="V40" i="3"/>
  <c r="T40" i="3"/>
  <c r="S40" i="3"/>
  <c r="R40" i="3"/>
  <c r="P40" i="3"/>
  <c r="Q40" i="3" s="1"/>
  <c r="N40" i="3"/>
  <c r="O40" i="3" s="1"/>
  <c r="W39" i="3"/>
  <c r="V39" i="3"/>
  <c r="T39" i="3"/>
  <c r="S39" i="3"/>
  <c r="R39" i="3"/>
  <c r="P39" i="3"/>
  <c r="Q39" i="3" s="1"/>
  <c r="N39" i="3"/>
  <c r="O39" i="3" s="1"/>
  <c r="W38" i="3"/>
  <c r="V38" i="3"/>
  <c r="T38" i="3"/>
  <c r="S38" i="3"/>
  <c r="R38" i="3"/>
  <c r="P38" i="3"/>
  <c r="Q38" i="3" s="1"/>
  <c r="N38" i="3"/>
  <c r="O38" i="3" s="1"/>
  <c r="W37" i="3"/>
  <c r="V37" i="3"/>
  <c r="T37" i="3"/>
  <c r="S37" i="3"/>
  <c r="R37" i="3"/>
  <c r="P37" i="3"/>
  <c r="Q37" i="3" s="1"/>
  <c r="N37" i="3"/>
  <c r="O37" i="3" s="1"/>
  <c r="W36" i="3"/>
  <c r="V36" i="3"/>
  <c r="T36" i="3"/>
  <c r="S36" i="3"/>
  <c r="R36" i="3"/>
  <c r="P36" i="3"/>
  <c r="Q36" i="3" s="1"/>
  <c r="N36" i="3"/>
  <c r="O36" i="3" s="1"/>
  <c r="W35" i="3"/>
  <c r="V35" i="3"/>
  <c r="T35" i="3"/>
  <c r="S35" i="3"/>
  <c r="R35" i="3"/>
  <c r="P35" i="3"/>
  <c r="Q35" i="3" s="1"/>
  <c r="N35" i="3"/>
  <c r="O35" i="3" s="1"/>
  <c r="W34" i="3"/>
  <c r="V34" i="3"/>
  <c r="T34" i="3"/>
  <c r="S34" i="3"/>
  <c r="R34" i="3"/>
  <c r="P34" i="3"/>
  <c r="Q34" i="3" s="1"/>
  <c r="N34" i="3"/>
  <c r="O34" i="3" s="1"/>
  <c r="W33" i="3"/>
  <c r="V33" i="3"/>
  <c r="T33" i="3"/>
  <c r="S33" i="3"/>
  <c r="R33" i="3"/>
  <c r="P33" i="3"/>
  <c r="Q33" i="3" s="1"/>
  <c r="N33" i="3"/>
  <c r="O33" i="3" s="1"/>
  <c r="W32" i="3"/>
  <c r="V32" i="3"/>
  <c r="T32" i="3"/>
  <c r="S32" i="3"/>
  <c r="R32" i="3"/>
  <c r="P32" i="3"/>
  <c r="Q32" i="3" s="1"/>
  <c r="N32" i="3"/>
  <c r="O32" i="3" s="1"/>
  <c r="W31" i="3"/>
  <c r="V31" i="3"/>
  <c r="T31" i="3"/>
  <c r="S31" i="3"/>
  <c r="R31" i="3"/>
  <c r="P31" i="3"/>
  <c r="Q31" i="3" s="1"/>
  <c r="N31" i="3"/>
  <c r="O31" i="3" s="1"/>
  <c r="W30" i="3"/>
  <c r="V30" i="3"/>
  <c r="T30" i="3"/>
  <c r="S30" i="3"/>
  <c r="R30" i="3"/>
  <c r="P30" i="3"/>
  <c r="Q30" i="3" s="1"/>
  <c r="N30" i="3"/>
  <c r="O30" i="3" s="1"/>
  <c r="W29" i="3"/>
  <c r="V29" i="3"/>
  <c r="T29" i="3"/>
  <c r="S29" i="3"/>
  <c r="R29" i="3"/>
  <c r="P29" i="3"/>
  <c r="Q29" i="3" s="1"/>
  <c r="N29" i="3"/>
  <c r="O29" i="3" s="1"/>
  <c r="W28" i="3"/>
  <c r="V28" i="3"/>
  <c r="T28" i="3"/>
  <c r="S28" i="3"/>
  <c r="R28" i="3"/>
  <c r="P28" i="3"/>
  <c r="Q28" i="3" s="1"/>
  <c r="N28" i="3"/>
  <c r="O28" i="3" s="1"/>
  <c r="W27" i="3"/>
  <c r="V27" i="3"/>
  <c r="T27" i="3"/>
  <c r="S27" i="3"/>
  <c r="R27" i="3"/>
  <c r="P27" i="3"/>
  <c r="Q27" i="3" s="1"/>
  <c r="N27" i="3"/>
  <c r="O27" i="3" s="1"/>
  <c r="W26" i="3"/>
  <c r="V26" i="3"/>
  <c r="T26" i="3"/>
  <c r="S26" i="3"/>
  <c r="R26" i="3"/>
  <c r="P26" i="3"/>
  <c r="Q26" i="3" s="1"/>
  <c r="N26" i="3"/>
  <c r="O26" i="3" s="1"/>
  <c r="W25" i="3"/>
  <c r="V25" i="3"/>
  <c r="T25" i="3"/>
  <c r="S25" i="3"/>
  <c r="R25" i="3"/>
  <c r="P25" i="3"/>
  <c r="Q25" i="3" s="1"/>
  <c r="N25" i="3"/>
  <c r="O25" i="3" s="1"/>
  <c r="W24" i="3"/>
  <c r="V24" i="3"/>
  <c r="T24" i="3"/>
  <c r="S24" i="3"/>
  <c r="R24" i="3"/>
  <c r="P24" i="3"/>
  <c r="Q24" i="3" s="1"/>
  <c r="N24" i="3"/>
  <c r="O24" i="3" s="1"/>
  <c r="W23" i="3"/>
  <c r="V23" i="3"/>
  <c r="T23" i="3"/>
  <c r="S23" i="3"/>
  <c r="R23" i="3"/>
  <c r="P23" i="3"/>
  <c r="Q23" i="3" s="1"/>
  <c r="N23" i="3"/>
  <c r="O23" i="3" s="1"/>
  <c r="W22" i="3"/>
  <c r="V22" i="3"/>
  <c r="T22" i="3"/>
  <c r="S22" i="3"/>
  <c r="R22" i="3"/>
  <c r="P22" i="3"/>
  <c r="Q22" i="3" s="1"/>
  <c r="N22" i="3"/>
  <c r="O22" i="3" s="1"/>
  <c r="W21" i="3"/>
  <c r="V21" i="3"/>
  <c r="T21" i="3"/>
  <c r="S21" i="3"/>
  <c r="R21" i="3"/>
  <c r="P21" i="3"/>
  <c r="Q21" i="3" s="1"/>
  <c r="N21" i="3"/>
  <c r="O21" i="3" s="1"/>
  <c r="W20" i="3"/>
  <c r="V20" i="3"/>
  <c r="T20" i="3"/>
  <c r="S20" i="3"/>
  <c r="R20" i="3"/>
  <c r="P20" i="3"/>
  <c r="Q20" i="3" s="1"/>
  <c r="N20" i="3"/>
  <c r="O20" i="3" s="1"/>
  <c r="W19" i="3"/>
  <c r="V19" i="3"/>
  <c r="T19" i="3"/>
  <c r="S19" i="3"/>
  <c r="R19" i="3"/>
  <c r="P19" i="3"/>
  <c r="Q19" i="3" s="1"/>
  <c r="N19" i="3"/>
  <c r="O19" i="3" s="1"/>
  <c r="W18" i="3"/>
  <c r="V18" i="3"/>
  <c r="T18" i="3"/>
  <c r="S18" i="3"/>
  <c r="R18" i="3"/>
  <c r="P18" i="3"/>
  <c r="Q18" i="3" s="1"/>
  <c r="N18" i="3"/>
  <c r="O18" i="3" s="1"/>
  <c r="W17" i="3"/>
  <c r="V17" i="3"/>
  <c r="T17" i="3"/>
  <c r="S17" i="3"/>
  <c r="R17" i="3"/>
  <c r="P17" i="3"/>
  <c r="Q17" i="3" s="1"/>
  <c r="N17" i="3"/>
  <c r="O17" i="3" s="1"/>
  <c r="W10" i="3"/>
  <c r="W11" i="3"/>
  <c r="W13" i="3"/>
  <c r="W14" i="3"/>
  <c r="W15" i="3"/>
  <c r="W16" i="3"/>
  <c r="W9" i="3"/>
  <c r="V10" i="3"/>
  <c r="V11" i="3"/>
  <c r="V12" i="3"/>
  <c r="V13" i="3"/>
  <c r="V14" i="3"/>
  <c r="V15" i="3"/>
  <c r="V16" i="3"/>
  <c r="V9" i="3"/>
  <c r="T10" i="3"/>
  <c r="T11" i="3"/>
  <c r="T12" i="3"/>
  <c r="T13" i="3"/>
  <c r="T14" i="3"/>
  <c r="T15" i="3"/>
  <c r="T16" i="3"/>
  <c r="T9" i="3"/>
  <c r="S16" i="3"/>
  <c r="S15" i="3"/>
  <c r="S14" i="3"/>
  <c r="S13" i="3"/>
  <c r="S12" i="3"/>
  <c r="S11" i="3"/>
  <c r="S10" i="3"/>
  <c r="S9" i="3"/>
  <c r="R16" i="3"/>
  <c r="R14" i="3"/>
  <c r="R13" i="3"/>
  <c r="R12" i="3"/>
  <c r="R11" i="3"/>
  <c r="R10" i="3"/>
  <c r="R9" i="3"/>
  <c r="P9" i="3"/>
  <c r="N16" i="3"/>
  <c r="O16" i="3" s="1"/>
  <c r="O15" i="3"/>
  <c r="N14" i="3"/>
  <c r="O14" i="3" s="1"/>
  <c r="N13" i="3"/>
  <c r="O13" i="3" s="1"/>
  <c r="N12" i="3"/>
  <c r="O12" i="3" s="1"/>
  <c r="N11" i="3"/>
  <c r="N10" i="3"/>
  <c r="O10" i="3" s="1"/>
  <c r="P10" i="3"/>
  <c r="Q10" i="3" s="1"/>
  <c r="P11" i="3"/>
  <c r="Q11" i="3" s="1"/>
  <c r="P12" i="3"/>
  <c r="Q12" i="3" s="1"/>
  <c r="P13" i="3"/>
  <c r="Q13" i="3" s="1"/>
  <c r="Q14" i="3"/>
  <c r="P15" i="3"/>
  <c r="Q15" i="3" s="1"/>
  <c r="P16" i="3"/>
  <c r="Q16" i="3" s="1"/>
  <c r="O11" i="3" l="1"/>
  <c r="F23" i="1"/>
  <c r="F26" i="5"/>
  <c r="X9" i="3"/>
  <c r="X11" i="3"/>
  <c r="X16" i="3"/>
  <c r="B28" i="1"/>
  <c r="C28" i="1"/>
  <c r="F28" i="1" s="1"/>
  <c r="C19" i="1"/>
  <c r="F19" i="1" s="1"/>
  <c r="M20" i="3"/>
  <c r="C21" i="1"/>
  <c r="F21" i="1" s="1"/>
  <c r="M10" i="3"/>
  <c r="C22" i="1"/>
  <c r="F22" i="1" s="1"/>
  <c r="M22" i="3"/>
  <c r="F20" i="1"/>
  <c r="X41" i="3"/>
  <c r="X27" i="3"/>
  <c r="U36" i="3"/>
  <c r="I8" i="3"/>
  <c r="X47" i="3"/>
  <c r="X39" i="3"/>
  <c r="U16" i="3"/>
  <c r="U13" i="3"/>
  <c r="O9" i="3"/>
  <c r="O8" i="3" s="1"/>
  <c r="N8" i="3"/>
  <c r="Q9" i="3"/>
  <c r="Q8" i="3" s="1"/>
  <c r="P8" i="3"/>
  <c r="M54" i="3"/>
  <c r="M19" i="3"/>
  <c r="M27" i="3"/>
  <c r="M51" i="3"/>
  <c r="M18" i="3"/>
  <c r="M26" i="3"/>
  <c r="M46" i="3"/>
  <c r="M43" i="3"/>
  <c r="M15" i="3"/>
  <c r="M35" i="3"/>
  <c r="M34" i="3"/>
  <c r="M38" i="3"/>
  <c r="M42" i="3"/>
  <c r="M50" i="3"/>
  <c r="M11" i="3"/>
  <c r="M30" i="3"/>
  <c r="M23" i="3"/>
  <c r="M53" i="3"/>
  <c r="M24" i="3"/>
  <c r="M32" i="3"/>
  <c r="M40" i="3"/>
  <c r="M48" i="3"/>
  <c r="M29" i="3"/>
  <c r="M33" i="3"/>
  <c r="M45" i="3"/>
  <c r="M41" i="3"/>
  <c r="M21" i="3"/>
  <c r="M37" i="3"/>
  <c r="M17" i="3"/>
  <c r="M25" i="3"/>
  <c r="M49" i="3"/>
  <c r="M28" i="3"/>
  <c r="M36" i="3"/>
  <c r="M44" i="3"/>
  <c r="M52" i="3"/>
  <c r="M31" i="3"/>
  <c r="M39" i="3"/>
  <c r="M47" i="3"/>
  <c r="M14" i="3"/>
  <c r="M13" i="3"/>
  <c r="X12" i="3"/>
  <c r="U17" i="3"/>
  <c r="U18" i="3"/>
  <c r="X31" i="3"/>
  <c r="X19" i="3"/>
  <c r="X29" i="3"/>
  <c r="X25" i="3"/>
  <c r="X45" i="3"/>
  <c r="U20" i="3"/>
  <c r="U39" i="3"/>
  <c r="X43" i="3"/>
  <c r="X13" i="3"/>
  <c r="X10" i="3"/>
  <c r="X14" i="3"/>
  <c r="M12" i="3"/>
  <c r="U11" i="3"/>
  <c r="U9" i="3"/>
  <c r="X23" i="3"/>
  <c r="X24" i="3"/>
  <c r="U33" i="3"/>
  <c r="U31" i="3"/>
  <c r="U53" i="3"/>
  <c r="X20" i="3"/>
  <c r="X22" i="3"/>
  <c r="X37" i="3"/>
  <c r="U49" i="3"/>
  <c r="U52" i="3"/>
  <c r="X33" i="3"/>
  <c r="X35" i="3"/>
  <c r="U47" i="3"/>
  <c r="X18" i="3"/>
  <c r="U25" i="3"/>
  <c r="U27" i="3"/>
  <c r="U28" i="3"/>
  <c r="X53" i="3"/>
  <c r="U41" i="3"/>
  <c r="U44" i="3"/>
  <c r="X49" i="3"/>
  <c r="X51" i="3"/>
  <c r="U22" i="3"/>
  <c r="U23" i="3"/>
  <c r="X50" i="3"/>
  <c r="U12" i="3"/>
  <c r="X32" i="3"/>
  <c r="X40" i="3"/>
  <c r="X48" i="3"/>
  <c r="X21" i="3"/>
  <c r="X26" i="3"/>
  <c r="X28" i="3"/>
  <c r="X30" i="3"/>
  <c r="X34" i="3"/>
  <c r="X36" i="3"/>
  <c r="X38" i="3"/>
  <c r="X42" i="3"/>
  <c r="X44" i="3"/>
  <c r="X46" i="3"/>
  <c r="X52" i="3"/>
  <c r="X17" i="3"/>
  <c r="U19" i="3"/>
  <c r="U24" i="3"/>
  <c r="U29" i="3"/>
  <c r="U32" i="3"/>
  <c r="U37" i="3"/>
  <c r="U40" i="3"/>
  <c r="U45" i="3"/>
  <c r="U48" i="3"/>
  <c r="U21" i="3"/>
  <c r="U26" i="3"/>
  <c r="U30" i="3"/>
  <c r="U34" i="3"/>
  <c r="U35" i="3"/>
  <c r="U38" i="3"/>
  <c r="U42" i="3"/>
  <c r="U43" i="3"/>
  <c r="U46" i="3"/>
  <c r="U50" i="3"/>
  <c r="U51" i="3"/>
  <c r="U10" i="3"/>
  <c r="X15" i="3"/>
  <c r="U15" i="3"/>
  <c r="U14" i="3"/>
  <c r="C25" i="1" l="1"/>
  <c r="F25" i="1" s="1"/>
  <c r="C26" i="1"/>
  <c r="F26" i="1" s="1"/>
  <c r="J8" i="3"/>
  <c r="M9" i="3"/>
  <c r="Y43" i="3"/>
  <c r="X8" i="3"/>
  <c r="U8" i="3"/>
  <c r="Y54" i="3"/>
  <c r="Y46" i="3"/>
  <c r="Y34" i="3"/>
  <c r="Y27" i="3"/>
  <c r="Y52" i="3"/>
  <c r="M16" i="3"/>
  <c r="Y16" i="3" s="1"/>
  <c r="Y22" i="3"/>
  <c r="Y41" i="3"/>
  <c r="Y35" i="3"/>
  <c r="Y30" i="3"/>
  <c r="Y20" i="3"/>
  <c r="Y19" i="3"/>
  <c r="Y25" i="3"/>
  <c r="Y15" i="3"/>
  <c r="Y11" i="3"/>
  <c r="Y28" i="3"/>
  <c r="Y23" i="3"/>
  <c r="Y26" i="3"/>
  <c r="Y21" i="3"/>
  <c r="Y38" i="3"/>
  <c r="Y32" i="3"/>
  <c r="Y42" i="3"/>
  <c r="Y47" i="3"/>
  <c r="Y53" i="3"/>
  <c r="Y49" i="3"/>
  <c r="Y40" i="3"/>
  <c r="Y51" i="3"/>
  <c r="Y44" i="3"/>
  <c r="Y39" i="3"/>
  <c r="Y17" i="3"/>
  <c r="Y48" i="3"/>
  <c r="Y50" i="3"/>
  <c r="Y36" i="3"/>
  <c r="Y33" i="3"/>
  <c r="Y37" i="3"/>
  <c r="Y29" i="3"/>
  <c r="Y24" i="3"/>
  <c r="Y45" i="3"/>
  <c r="Y18" i="3"/>
  <c r="Y13" i="3"/>
  <c r="Y31" i="3"/>
  <c r="Y14" i="3"/>
  <c r="Y12" i="3"/>
  <c r="I7" i="3"/>
  <c r="R7" i="3"/>
  <c r="S7" i="3"/>
  <c r="W7" i="3"/>
  <c r="V7" i="3"/>
  <c r="P7" i="3"/>
  <c r="N7" i="3"/>
  <c r="H7" i="3"/>
  <c r="T7" i="3"/>
  <c r="F18" i="1"/>
  <c r="B18" i="1"/>
  <c r="F12" i="1"/>
  <c r="K8" i="3" l="1"/>
  <c r="M8" i="3"/>
  <c r="M7" i="3" s="1"/>
  <c r="Y9" i="3"/>
  <c r="L8" i="3"/>
  <c r="L7" i="3" s="1"/>
  <c r="Y10" i="3"/>
  <c r="O7" i="3"/>
  <c r="U7" i="3"/>
  <c r="X7" i="3"/>
  <c r="Q7" i="3"/>
  <c r="J7" i="3"/>
  <c r="C27" i="1" l="1"/>
  <c r="F27" i="1" s="1"/>
  <c r="F29" i="1" s="1"/>
  <c r="F25" i="5"/>
  <c r="F27" i="5" s="1"/>
  <c r="Y8" i="3"/>
  <c r="Y7" i="3" s="1"/>
</calcChain>
</file>

<file path=xl/sharedStrings.xml><?xml version="1.0" encoding="utf-8"?>
<sst xmlns="http://schemas.openxmlformats.org/spreadsheetml/2006/main" count="902" uniqueCount="181">
  <si>
    <t>หน่วยรับงบประมาณ : ........................</t>
  </si>
  <si>
    <t>เงินอุดหนุนทั่วไป</t>
  </si>
  <si>
    <t xml:space="preserve">รายการ : เงินอุดหนุนการจัดการศึกษาขององค์กรปกครองส่วนท้องถิ่นในพื้นที่จังหวัดชายแดนภาคใต้
            (ค่าตอบแทน และสวัสดิการ)
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</si>
  <si>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กระทรวงมหาดไทยมีนโยบายให้กรมส่งเสริมการปกครองท้องถิ่นปรับการจัดการเรียนการสอนโรงเรียนสังกัดองค์กรปกครอง
ส่วนท้องถิ่นในพื้นที่จังหวัดชายแดนภาคใต้ (ยะลา ปัตตานี นราธิวาส สตูล และสงขลา) เพื่อเป็นแนวทางที่จะทำให้นักเรียนไทยมุสลิม
ในจังหวัดชายแดนภาคใต้ได้มีโอกาสรับบริการทางการศึกษาจากภาครัฐได้อย่างครบถ้วนยิ่งขึ้น รวมทั้งได้รับความสะดวกในเรื่องการใช้อาคารสถานที่ อุปกรณ์การเรียนการสอน และสวัสดิการต่างๆ และเพื่อมิให้เกิดความแตกต่างระหว่างนักเรียนไทยพุทธและนักเรียนไทยมุสลิม จึงได้มีการปรับเพิ่มชั่วโมงการเรียนการสอนวิชาพุทธศาสนา และจัดการเรียนการสอนหลักสูตรพระปริยัติธรรมให้แก่นักเรียนไทยพุทธด้วย โดยได้เริ่มดำเนินการปรับการจัดการเรียนการสอน ตั้งแต่ปีงบประมาณ 2549 ในภาคเรียนที่ 2 ปีการศึกษา 2548 ต่อเนื่องมาจนถึงปัจจุบัน โดยได้ดำเนินการปรับรูปแบบการจัดการศึกษา ดังนี้</t>
    </r>
  </si>
  <si>
    <t xml:space="preserve">   (1) ปรับหลักสูตรการศึกษาขั้นพื้นฐานฯ ตั้งแต่ระดับชั้นประถมศึกษา และมัธยมศึกษา โดยเพิ่มชั่วโมงการเรียนการสอนวิชาสังคมศึกษา ศาสนาและวัฒนธรรม จาก 2 ชั่วโมง/สัปดาห์ เป็น 3 ชั่วโมง/สัปดาห์ โดยนักเรียนไทยมุสลิมเรียนวิชาอิสลามศึกษา นักเรียนไทยพุทธเรียนวิชาพุทธศาสนา  
   (2) ส่งเสริมสนับสนุนและอำนวยความสะดวกในการจัดการเรียนการสอนหลักสูตรฟัรฎูอีน (หลักสูตรตาดีกา) เทียบเท่าหลักสูตรอิสลามศึกษาตอนต้น และหลักสูตรพระปริยัติธรรม โดยใช้สถานที่ของ องค์กรปกครองส่วนท้องถิ่นจัดการเรียนการสอนระดับชั้น ป.1-6 
   (3) จัดการเรียนการสอนระดับชั้นมัธยมศึกษา (รูปแบบผสมผสาน) โดยให้มีการเรียนการสอนควบคู่ 2 หลักสูตร คือ หลักสูตรการศึกษาขั้นพื้นฐาน และหลักสูตรอิสลามศึกษา อิสลามศึกษาตอนกลาง/ มุตะวัซซีเฎาะห์ (ม.1-3) และอิสลามศึกษาตอนปลาย/ซานาวียะห์(ม.4-6)</t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</si>
  <si>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2.1 เพื่อให้นักเรียนได้รับความรู้ทั้งสายสามัญและด้านศาสนาอย่างถูกต้องและมีมาตรฐาน นักเรียนไทยมุสลิม และไทยพุทธจะได้รับการพัฒนาความคิด จิตสำนึก และทัศนคติที่สามารถอยู่ร่วมกันในสังคมได้อย่างสันติสุขและมีความสมานฉันท์
   2.2 เพื่อให้เกิดความร่วมมือระหว่างสถานศึกษากับชุมชนในการร่วมกันให้ความรู้ทางด้านศาสนาแก่นักเรียน และเยาวชนในพื้นที่</t>
    </r>
  </si>
  <si>
    <r>
      <rPr>
        <b/>
        <sz val="16"/>
        <color theme="1"/>
        <rFont val="TH SarabunPSK"/>
        <family val="2"/>
      </rPr>
      <t>3. เป้าหมาย</t>
    </r>
    <r>
      <rPr>
        <sz val="16"/>
        <color theme="1"/>
        <rFont val="TH SarabunPSK"/>
        <family val="2"/>
      </rPr>
      <t xml:space="preserve"> 
    พนักงานจ้างตามภารกิจที่สังกัดโรงเรียนขององค์กรปกครองส่วนท้องถิ่นที่ปฏิบัติหน้าที่ในพื้นที่จังหวัดชายแดนภาคใต้ (ยะลา ปัตตานี นราธิวาส สตูล สงขลา) จำนวน 59 โรง โดยให้เฉพาะบุคลากรที่ปฏิบัติงานในโรงเรียนที่กรมส่งเสริมการปกครองท้องถิ่นพิจารณาอนุมัติแล้วว่าเป็นโรงเรียนที่มีการปรับปรุงหลักสูตรการเรียนการสอน 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</si>
  <si>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เพื่อเป็นค่าตอบแทน เงินเพิ่มค่าครองชีพ และเงินสวัสดิการค่าตอบแทน เงินเพิ่มค่าครองชีพ และเงินสวัสดิการ ดังนี้ 
</t>
    </r>
  </si>
  <si>
    <t xml:space="preserve">    (1) ค่าจ้างและเงินเลื่อนค่าตอบแทนพนักงานจ้างตามภารกิจตามผลการประเมินการปฏิบัติราชการ ตำแหน่งผู้ช่วยครูและวิทยากร (ปฏิบัติหน้าที่ครูสอนอิสลามศึกษา ครูสอนพุทธศาสนา ครูสอนพระปริยัติธรรมและครูผู้ปฏิบัติงานโภชนาการ) 
    (2) ค่าจ้างพนักงานจ้างเหมาบริการรายเดือน (ปฏิบัติหน้าที่ครูสอนอิสลามศึกษา ครูสอนพุทธศาสนา และครูสอนพระปริยัติธรรม)
    (3) ค่าตอบแทนพนักงานจ้างรายชั่วโมง (ปฏิบัติหน้าที่ครูสอนอิสลามศึกษาและครูสอนพระปริยัติธรรม)
    (4) ค่าตอบแทนรายวันนักการภารโรง (เสาร์-อาทิตย์) 
    (5) เงินประกันสังคมสำหรับพนักงานจ้างตามภารกิจ
    (6) ค่าตอบแทนพิเศษรายเดือนแก่เจ้าหน้าที่ผู้ปฏิบัติงานในจังหวัดชายแดนภาคใต้ขององค์กรปกครองส่วนท้องถิ่นตามมติ ครม. 
เมื่อวันที่ 11 พฤศจิกายน 2551 โดยปฏิบัติตามประกาศกระทรวงการคลัง ลงวันที่ 11 กันยายน 2560 เดือนละ 2,500 บาท/คน
</t>
  </si>
  <si>
    <t>รายละเอียดค่าใช้จ่าย</t>
  </si>
  <si>
    <r>
      <t xml:space="preserve">จำนวน 
(อัตตรา)
</t>
    </r>
    <r>
      <rPr>
        <sz val="14"/>
        <color indexed="8"/>
        <rFont val="TH SarabunPSK"/>
        <family val="2"/>
      </rPr>
      <t>(1)</t>
    </r>
  </si>
  <si>
    <r>
      <t xml:space="preserve">งบประมาณ
</t>
    </r>
    <r>
      <rPr>
        <sz val="14"/>
        <color indexed="8"/>
        <rFont val="TH SarabunPSK"/>
        <family val="2"/>
      </rPr>
      <t>(2)</t>
    </r>
  </si>
  <si>
    <r>
      <t xml:space="preserve">ระยะเวลา
</t>
    </r>
    <r>
      <rPr>
        <sz val="14"/>
        <color theme="1"/>
        <rFont val="TH SarabunPSK"/>
        <family val="2"/>
      </rPr>
      <t>(3)</t>
    </r>
  </si>
  <si>
    <r>
      <t xml:space="preserve">งบประมาณทั้งสิ้น
</t>
    </r>
    <r>
      <rPr>
        <sz val="12"/>
        <color theme="1"/>
        <rFont val="TH SarabunPSK"/>
        <family val="2"/>
      </rPr>
      <t>(4) = (1)×(2)×(4)</t>
    </r>
  </si>
  <si>
    <t>หมายเหตุ</t>
  </si>
  <si>
    <t xml:space="preserve">1. ค่าตอบแทนพนักงานจ้างตามภารกิจรายเดือน </t>
  </si>
  <si>
    <t>ครูสอนอิสลามศึกษา</t>
  </si>
  <si>
    <t>เดือน</t>
  </si>
  <si>
    <t>ครูสอนพุทธศาสนา</t>
  </si>
  <si>
    <t>ครูสอนพระปริยัติธรรม</t>
  </si>
  <si>
    <t>ครูผู้ปฏิบัติงานโภชนาการ</t>
  </si>
  <si>
    <t xml:space="preserve"> 2. เงินเลื่อนค่าตอบแทนพนักงานจ้างตามภารกิจตามผลการปฏิบัติราชการ (4%)</t>
  </si>
  <si>
    <t xml:space="preserve"> 3.  ค่าจ้างพนักงานจ้างเหมาบริการรายเดือน</t>
  </si>
  <si>
    <t>พนักงานจ้างเหมาบริการ</t>
  </si>
  <si>
    <t xml:space="preserve"> 4. ค่าตอบแทนพนักงานจ้างรายชั่วโมง 
(เสาร์-อาทิตย์ 8 ชั่วโมง/วัน)</t>
  </si>
  <si>
    <t>วัน</t>
  </si>
  <si>
    <t>พนักงานจ้าง</t>
  </si>
  <si>
    <t xml:space="preserve"> 5. ค่าตอบแทนรายวันนักการภารโรง (เสาร์-อาทิตย์) </t>
  </si>
  <si>
    <t>นักการภารโรง</t>
  </si>
  <si>
    <t xml:space="preserve"> 6. เงินประกันสังคมสำหรับพนักงานจ้างตามภารกิจ (5%)</t>
  </si>
  <si>
    <t xml:space="preserve"> 7. ค่าตอบแทนพิเศษรายเดือนภาคใต้</t>
  </si>
  <si>
    <t>รวมทั้งสิ้น</t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</si>
  <si>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sz val="16"/>
        <color theme="1"/>
        <rFont val="TH SarabunPSK"/>
        <family val="2"/>
      </rPr>
      <t xml:space="preserve">
เป็นค่าใช้จ่ายที่ต้องจ่ายตามสิทธิ โดยจ่ายเป็นอัตรารายหัวให้เฉพาะผู้ที่มีรายชื่อเป็นเจ้าหน้าที่ขององค์กรปกครองส่วนท้องถิ่นที่ปฏิบัติงานในพื้นที่จังหวัดชายแดนใต้ 
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</si>
  <si>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rgb="FFFF0000"/>
        <rFont val="TH SarabunPSK"/>
        <family val="2"/>
      </rPr>
      <t xml:space="preserve">
 </t>
    </r>
    <r>
      <rPr>
        <sz val="16"/>
        <rFont val="TH SarabunPSK"/>
        <family val="2"/>
      </rPr>
      <t xml:space="preserve">  1. ข้อมูลโรงเรียนที่ผ่านการปรับปรุงหลักสูตรการเรียนการสอน </t>
    </r>
    <r>
      <rPr>
        <sz val="16"/>
        <color theme="1"/>
        <rFont val="TH SarabunPSK"/>
        <family val="2"/>
      </rPr>
      <t xml:space="preserve">
   2. ข้อมูลบุคลากรในสังกัดโรงเรียนที่ผ่านการปรับปรุงหลักสูตรการเรียนการสอน 
 </t>
    </r>
  </si>
  <si>
    <t xml:space="preserve">บัญชีรายละเอียดการจัดสรรค่าตอบแทนพนักงานจ้างตามภารกิจตำแหน่งผู้ช่วยครูและวิทยากร </t>
  </si>
  <si>
    <t xml:space="preserve">(ปฏิบัติหน้าที่ครูสอนอิสลามศึกษา ครูสอนพุทธศาสนา ครูสอนพระปริยัติธรรม และครูผู้ปฏิบัติงานโภชนาการ) </t>
  </si>
  <si>
    <t>โครงการส่งเสริมสนับสนุนการแก้ไขปัญหาพัฒนาจังหวัดชายแดนภาคใต้ เงินอุดหนุนสำหรับสนับสนุนการจัดการศึกษา</t>
  </si>
  <si>
    <t>ลำดับที่</t>
  </si>
  <si>
    <t>จังหวัด/อปท./โรงเรียน</t>
  </si>
  <si>
    <t>เลขที่สัญญา</t>
  </si>
  <si>
    <t>วุฒิการศึกษา</t>
  </si>
  <si>
    <t>ชื่อ - นามสกุล</t>
  </si>
  <si>
    <t>ตำแหน่ง</t>
  </si>
  <si>
    <t>อัตราคนครอง/อัตรว่าง</t>
  </si>
  <si>
    <t xml:space="preserve">ค่าตอบแทนพนักงานจ้างตามภารกิจ </t>
  </si>
  <si>
    <t>ค่าตอบแทนพนักงานจ้างเหมาบริการ</t>
  </si>
  <si>
    <t>เงินค่าตอบแทนพิเศษ
ชายแดนใต้ 
(รายเดือน)</t>
  </si>
  <si>
    <t>เงินค่าตอบแทนพิเศษ
ชายแดนใต้ 
(รายปี)</t>
  </si>
  <si>
    <t>ค่าตอบแทนพนักงานจ้างรายชั่วโมง 
(เสาร์ - อาทิตย์ 8 ชั่วโมง/วัน) 200 บาท/ชั่วโมง</t>
  </si>
  <si>
    <t>ค่าตอบแทนรายวันนักการภารโรง 
(เสาร์ - อาทิตย์) 300 บาท/วัน</t>
  </si>
  <si>
    <t>เลื่อนขั้น 4%</t>
  </si>
  <si>
    <t>รวมเงินเดือน 
+ เลื่อนขั้น</t>
  </si>
  <si>
    <t>เงินกองทุนประกันสังคม 
ร้อยละ 5 
(รายเดือน)</t>
  </si>
  <si>
    <t>รวมเงินเดือน
พนักงานจ้างตามภารกิจ (รายปี)</t>
  </si>
  <si>
    <t xml:space="preserve">เงินเดือนพนักงาน
 จ้างเหมาบริการ 
(รายเดือน)
</t>
  </si>
  <si>
    <t>รวมเงินเดือน
พนักงาน 
(รายปี)</t>
  </si>
  <si>
    <t>จำนวนชั่วโมง</t>
  </si>
  <si>
    <t>จำนวนวัน
ไม่เกิน 80 วัน</t>
  </si>
  <si>
    <t>ค่าตอบแทน
พนักงานจ้างเหมาบริการ</t>
  </si>
  <si>
    <t>รวมเงินค่าตอบแทน
พนักงานจ้าง</t>
  </si>
  <si>
    <t>รวมเงินค่าตอบแทน
นักการภารโรง</t>
  </si>
  <si>
    <t>จังหวัดยะลา</t>
  </si>
  <si>
    <t>เทศบาลนครยะลา</t>
  </si>
  <si>
    <t>โปรดเลือก</t>
  </si>
  <si>
    <t>กรุณาเลือกตำแหน่ง</t>
  </si>
  <si>
    <t xml:space="preserve"> </t>
  </si>
  <si>
    <t>หน่วยรับงบประมาณ : เทศบาลเมืองนราธิวาส</t>
  </si>
  <si>
    <t>เงินเดือนพนักงาน 
ณ 1 ต.ค. 65 
(เงินเดือน)</t>
  </si>
  <si>
    <t>เลื่อนขั้น 4% ของปี 2567</t>
  </si>
  <si>
    <t>ร.ร.เทศบาล 1 (บ้านสะเตง)</t>
  </si>
  <si>
    <t>3964/2565</t>
  </si>
  <si>
    <t>ปริญญาตรี</t>
  </si>
  <si>
    <t>นางฮายาตี  สาและ</t>
  </si>
  <si>
    <t>นางสาวมารีนะห์  โสเพดา</t>
  </si>
  <si>
    <t>3939/2565</t>
  </si>
  <si>
    <t>ม.ปลาย</t>
  </si>
  <si>
    <t>นางฮายีเร๊าะ  มะแซ</t>
  </si>
  <si>
    <t>นางสูรีตา  ตูหวี</t>
  </si>
  <si>
    <t>นางสีตีรอเมาะ  เจ๊ะยอ</t>
  </si>
  <si>
    <t>นางสาวยารีเยาะ  ขาเร็ง</t>
  </si>
  <si>
    <t>นายอับดุลอาซิ  แวอีแต</t>
  </si>
  <si>
    <t>นางสาวอัลเกาว์ซัร  อารง</t>
  </si>
  <si>
    <t>3586/2565</t>
  </si>
  <si>
    <t>ม.ต้น</t>
  </si>
  <si>
    <t>นางสาวแวมารียำ  เจ๊ะอุบล</t>
  </si>
  <si>
    <t>ร.ร.เทศบาล 2 (บ้านมลายูบางกอก)</t>
  </si>
  <si>
    <t>นายฮำเซ๊าะ  บอซู</t>
  </si>
  <si>
    <t>นางสาวศริญญา  มูซอ</t>
  </si>
  <si>
    <t>นางสาวสุชานันท์  ขาวเกตุ</t>
  </si>
  <si>
    <t>นายอาแซ  มะเตะ</t>
  </si>
  <si>
    <t>นายธนศักดิ์  พรหมสุด</t>
  </si>
  <si>
    <t>นางฮาลีเมาะ  เจ๊ะอุมา</t>
  </si>
  <si>
    <t>นางสาวไพลิน  คงยืน</t>
  </si>
  <si>
    <t>นางยาเราะ  มามะ</t>
  </si>
  <si>
    <t>นายสมปอง  โทบุรี</t>
  </si>
  <si>
    <t>นางสาวลีนา  บือแน</t>
  </si>
  <si>
    <t>นายบุดีมาน  อาแวกะจิ</t>
  </si>
  <si>
    <t>นายมาหะมะสุไฮนี  มะเระ</t>
  </si>
  <si>
    <t>นางสาวตอฮีเราะห์  อีเล</t>
  </si>
  <si>
    <t>นางสาวมารีแย  กานา</t>
  </si>
  <si>
    <t>นายณรงค์กร  สุทธิศักดา</t>
  </si>
  <si>
    <t>นางสาวมาหิณี  ลี</t>
  </si>
  <si>
    <t>นางสาวฟารินดา  ดอมะ</t>
  </si>
  <si>
    <t>3968/2565</t>
  </si>
  <si>
    <t>นางสาวไมมูน อินตัน</t>
  </si>
  <si>
    <t>นางสาวนูรซัลมี แย</t>
  </si>
  <si>
    <t>ร.ร.เทศบาล 3 (วัดพุทธภูมิ)</t>
  </si>
  <si>
    <t>นางสาวจีราพร  ราชบุตร</t>
  </si>
  <si>
    <t>นางสาวซึตานา  กาซอ</t>
  </si>
  <si>
    <t>นายธนพัฒน์  แก้วพุทธ</t>
  </si>
  <si>
    <t>นางศิริณา  สุขาเขิน</t>
  </si>
  <si>
    <t>นางสาวนูรีดา  หะนิแร</t>
  </si>
  <si>
    <t>นายเอกราช  สุวรรณ</t>
  </si>
  <si>
    <t>นายอนันต์  แพทธยา</t>
  </si>
  <si>
    <t>นางสาวกรุณา  แก้วร่มไทร</t>
  </si>
  <si>
    <t>นางสาวอาทรทิพย์  ศักดิ์ณรงค์</t>
  </si>
  <si>
    <t>นางสาวสุวัลลีย์ คงทน</t>
  </si>
  <si>
    <t>3379/2565</t>
  </si>
  <si>
    <t>นายภคิน ไพยจิตร</t>
  </si>
  <si>
    <t>ร.ร.เทศบาล 4 (ธนวิถี)</t>
  </si>
  <si>
    <t>นางวรรณนี บูหา</t>
  </si>
  <si>
    <t>นางสาวนาถยา พรหมนะ</t>
  </si>
  <si>
    <t>นางสาวนูรียะห์ เจ๊ะยอ</t>
  </si>
  <si>
    <t>นายซอบรี บือแนสะเตง</t>
  </si>
  <si>
    <t>นางพงษ์ศักดิ์ พิกุลทอง</t>
  </si>
  <si>
    <t>นายณรงค์ฤทธิ์ จันทร์น้อย</t>
  </si>
  <si>
    <t>นางสาวนูรมี กาโบ๊ะ</t>
  </si>
  <si>
    <t>นายชาตรี แสงเมือง</t>
  </si>
  <si>
    <t>นางสาวไซราณี ตาเห</t>
  </si>
  <si>
    <t>3692/2565</t>
  </si>
  <si>
    <t>นางกรกนก จันรัตนา</t>
  </si>
  <si>
    <t>ร.ร.เทศบาล 5 (บ้านตลาดเก่า)</t>
  </si>
  <si>
    <t>นางสาวฮาลีเม๊าะ สะลิลอ</t>
  </si>
  <si>
    <t>นางสาวซารีนา โต๊ะยะเล</t>
  </si>
  <si>
    <t>นางสาวซารีป๊ะ กาแบ</t>
  </si>
  <si>
    <t>นางสาวหมะกรือซง เจ๊ะอาแว</t>
  </si>
  <si>
    <t>นางสาวรอมละ มะยีแต</t>
  </si>
  <si>
    <t>นางสาวไซนับ ยะผา</t>
  </si>
  <si>
    <t>นางนาซอพะ มือริงจือแร</t>
  </si>
  <si>
    <t>นางสาวสุไรดา บูดำ</t>
  </si>
  <si>
    <t>นางนิฮานาน ยิ่งสมาน</t>
  </si>
  <si>
    <t>นางสาวยูลายดา โต๊ะเก็ง</t>
  </si>
  <si>
    <t>นางดวงฤดี กูจิ</t>
  </si>
  <si>
    <t>นางสาวนิพัตรา เจ๊ะและ</t>
  </si>
  <si>
    <t>นายคอบอรี ตีมุง</t>
  </si>
  <si>
    <t>นางสาวฟาตีมะห์ หะยียะซา</t>
  </si>
  <si>
    <t>นายสุไลมาน อาบู</t>
  </si>
  <si>
    <t>ป.6</t>
  </si>
  <si>
    <t>นายสมะแอ เซ็ง</t>
  </si>
  <si>
    <t>นางลาตีพะห์ ดูมีแด</t>
  </si>
  <si>
    <t>นางสาวรุสมานิง เจะเลาะ</t>
  </si>
  <si>
    <t>นางสาวคอรีเย๊าะ แวเดร์</t>
  </si>
  <si>
    <t>นางสาวสุวัยบะห์ สาแม็ง</t>
  </si>
  <si>
    <t>นายชาเกร ดีสะเอะ</t>
  </si>
  <si>
    <t>ปวช.</t>
  </si>
  <si>
    <t>นายรอซาลี สีติยามู</t>
  </si>
  <si>
    <t>ร.ร.เทศบาล 6 (วัดเมืองยะลา)</t>
  </si>
  <si>
    <t>นายสุรวิช ด้วงอินทร์</t>
  </si>
  <si>
    <t>นางมารีแย อูมา</t>
  </si>
  <si>
    <t>ว่าง</t>
  </si>
  <si>
    <t>อัตราคนครอง</t>
  </si>
  <si>
    <t>อัตราว่าง "เกษียณ"</t>
  </si>
  <si>
    <t>อัตราว่าง "ลาออก"</t>
  </si>
  <si>
    <t>อัตราว่าง "โอนย้าย"</t>
  </si>
  <si>
    <t>อัตราว่าง "เสียชีวิต"</t>
  </si>
  <si>
    <t>อัตราว่าง "อยู่ระหว่างสรรหา"</t>
  </si>
  <si>
    <t>สูงกว่าปริญญาโท</t>
  </si>
  <si>
    <t>ปริญญาโท</t>
  </si>
  <si>
    <t>ต่ำกว่าปริญญาตรี</t>
  </si>
  <si>
    <r>
      <rPr>
        <b/>
        <sz val="16"/>
        <color theme="1"/>
        <rFont val="TH Sarabun New"/>
        <family val="2"/>
      </rPr>
      <t>1. หลักการและเหตุผล</t>
    </r>
    <r>
      <rPr>
        <sz val="16"/>
        <color theme="1"/>
        <rFont val="TH Sarabun New"/>
        <family val="2"/>
      </rPr>
      <t xml:space="preserve">
    กระทรวงมหาดไทยมีนโยบายให้กรมส่งเสริมการปกครองท้องถิ่นปรับการจัดการเรียนการสอนโรงเรียนสังกัดองค์กรปกครอง
ส่วนท้องถิ่นในพื้นที่จังหวัดชายแดนภาคใต้ (ยะลา ปัตตานี นราธิวาส สตูล และสงขลา) เพื่อเป็นแนวทางที่จะทำให้นักเรียนไทยมุสลิม
ในจังหวัดชายแดนภาคใต้ได้มีโอกาสรับบริการทางการศึกษาจากภาครัฐได้อย่างครบถ้วนยิ่งขึ้น รวมทั้งได้รับความสะดวกในเรื่องการใช้อาคารสถานที่ อุปกรณ์การเรียนการสอน และสวัสดิการต่างๆ และเพื่อมิให้เกิดความแตกต่างระหว่างนักเรียนไทยพุทธและนักเรียนไทยมุสลิม จึงได้มีการปรับเพิ่มชั่วโมงการเรียนการสอนวิชาพุทธศาสนา และจัดการเรียนการสอนหลักสูตรพระปริยัติธรรมให้แก่นักเรียนไทยพุทธด้วย โดยได้เริ่มดำเนินการปรับการจัดการเรียนการสอน ตั้งแต่ปีงบประมาณ 2549 ในภาคเรียนที่ 2 ปีการศึกษา 2548 ต่อเนื่องมาจนถึงปัจจุบัน โดยได้ดำเนินการปรับรูปแบบการจัดการศึกษา ดังนี้</t>
    </r>
  </si>
  <si>
    <r>
      <rPr>
        <b/>
        <sz val="16"/>
        <color theme="1"/>
        <rFont val="TH Sarabun New"/>
        <family val="2"/>
      </rPr>
      <t>2. วัตถุประสงค์</t>
    </r>
    <r>
      <rPr>
        <sz val="16"/>
        <color theme="1"/>
        <rFont val="TH Sarabun New"/>
        <family val="2"/>
      </rPr>
      <t xml:space="preserve">
   2.1 เพื่อให้นักเรียนได้รับความรู้ทั้งสายสามัญและด้านศาสนาอย่างถูกต้องและมีมาตรฐาน นักเรียนไทยมุสลิม และไทยพุทธจะได้รับการพัฒนาความคิด จิตสำนึก และทัศนคติที่สามารถอยู่ร่วมกันในสังคมได้อย่างสันติสุขและมีความสมานฉันท์
   2.2 เพื่อให้เกิดความร่วมมือระหว่างสถานศึกษากับชุมชนในการร่วมกันให้ความรู้ทางด้านศาสนาแก่นักเรียน และเยาวชนในพื้นที่</t>
    </r>
  </si>
  <si>
    <r>
      <rPr>
        <b/>
        <sz val="16"/>
        <color theme="1"/>
        <rFont val="TH Sarabun New"/>
        <family val="2"/>
      </rPr>
      <t>3. เป้าหมาย</t>
    </r>
    <r>
      <rPr>
        <sz val="16"/>
        <color theme="1"/>
        <rFont val="TH Sarabun New"/>
        <family val="2"/>
      </rPr>
      <t xml:space="preserve"> 
    พนักงานจ้างตามภารกิจที่สังกัดโรงเรียนขององค์กรปกครองส่วนท้องถิ่นที่ปฏิบัติหน้าที่ในพื้นที่จังหวัดชายแดนภาคใต้ (ยะลา ปัตตานี นราธิวาส สตูล สงขลา) จำนวน 59 โรง โดยให้เฉพาะบุคลากรที่ปฏิบัติงานในโรงเรียนที่กรมส่งเสริมการปกครองท้องถิ่นพิจารณาอนุมัติแล้วว่าเป็นโรงเรียนที่มีการปรับปรุงหลักสูตรการเรียนการสอน </t>
    </r>
  </si>
  <si>
    <r>
      <rPr>
        <b/>
        <sz val="16"/>
        <color theme="1"/>
        <rFont val="TH Sarabun New"/>
        <family val="2"/>
      </rPr>
      <t>4. หลักเกณฑ์การจัดสรร</t>
    </r>
    <r>
      <rPr>
        <sz val="16"/>
        <color theme="1"/>
        <rFont val="TH Sarabun New"/>
        <family val="2"/>
      </rPr>
      <t xml:space="preserve">
เพื่อเป็นค่าตอบแทน เงินเพิ่มค่าครองชีพ และเงินสวัสดิการค่าตอบแทน เงินเพิ่มค่าครองชีพ และเงินสวัสดิการ ดังนี้ 
</t>
    </r>
  </si>
  <si>
    <r>
      <t xml:space="preserve">จำนวน 
(อัตตรา)
</t>
    </r>
    <r>
      <rPr>
        <sz val="14"/>
        <color indexed="8"/>
        <rFont val="TH Sarabun New"/>
        <family val="2"/>
      </rPr>
      <t>(1)</t>
    </r>
  </si>
  <si>
    <r>
      <t xml:space="preserve">งบประมาณ
</t>
    </r>
    <r>
      <rPr>
        <sz val="14"/>
        <color indexed="8"/>
        <rFont val="TH Sarabun New"/>
        <family val="2"/>
      </rPr>
      <t>(2)</t>
    </r>
  </si>
  <si>
    <r>
      <t xml:space="preserve">ระยะเวลา
</t>
    </r>
    <r>
      <rPr>
        <sz val="14"/>
        <color theme="1"/>
        <rFont val="TH Sarabun New"/>
        <family val="2"/>
      </rPr>
      <t>(3)</t>
    </r>
  </si>
  <si>
    <r>
      <t xml:space="preserve">งบประมาณทั้งสิ้น
</t>
    </r>
    <r>
      <rPr>
        <sz val="12"/>
        <color theme="1"/>
        <rFont val="TH Sarabun New"/>
        <family val="2"/>
      </rPr>
      <t>(4) = (1)×(2)×(4)</t>
    </r>
  </si>
  <si>
    <r>
      <rPr>
        <b/>
        <sz val="16"/>
        <color theme="1"/>
        <rFont val="TH Sarabun New"/>
        <family val="2"/>
      </rPr>
      <t>5. ลักษณะการใช้งบประมาณ</t>
    </r>
    <r>
      <rPr>
        <sz val="16"/>
        <color theme="1"/>
        <rFont val="TH Sarabun New"/>
        <family val="2"/>
      </rPr>
      <t xml:space="preserve">
เป็นค่าใช้จ่ายที่ต้องจ่ายตามสิทธิ โดยจ่ายเป็นอัตรารายหัวให้เฉพาะผู้ที่มีรายชื่อเป็นเจ้าหน้าที่ขององค์กรปกครองส่วนท้องถิ่นที่ปฏิบัติงานในพื้นที่จังหวัดชายแดนใต้ 
</t>
    </r>
  </si>
  <si>
    <r>
      <rPr>
        <b/>
        <sz val="16"/>
        <color theme="1"/>
        <rFont val="TH Sarabun New"/>
        <family val="2"/>
      </rPr>
      <t xml:space="preserve">6. ข้อมูลประกอบการพิจารณา </t>
    </r>
    <r>
      <rPr>
        <sz val="16"/>
        <color rgb="FFFF0000"/>
        <rFont val="TH Sarabun New"/>
        <family val="2"/>
      </rPr>
      <t xml:space="preserve">
 </t>
    </r>
    <r>
      <rPr>
        <sz val="16"/>
        <rFont val="TH Sarabun New"/>
        <family val="2"/>
      </rPr>
      <t xml:space="preserve">  1. ข้อมูลโรงเรียนที่ผ่านการปรับปรุงหลักสูตรการเรียนการสอน </t>
    </r>
    <r>
      <rPr>
        <sz val="16"/>
        <color theme="1"/>
        <rFont val="TH Sarabun New"/>
        <family val="2"/>
      </rPr>
      <t xml:space="preserve">
   2. ข้อมูลบุคลากรในสังกัดโรงเรียนที่ผ่านการปรับปรุงหลักสูตรการเรียนการสอน 
 </t>
    </r>
  </si>
  <si>
    <t>อัตราว่าง</t>
  </si>
  <si>
    <t>เงินเดือนพนักงาน 
ณ 1 ต.ค. 2568
(เงินเดือน)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</si>
</sst>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87" formatCode="_(* #,##0.00_);_(* \(#,##0.00\);_(* &quot;-&quot;??_);_(@_)"/>
    <numFmt numFmtId="188" formatCode="0&quot;คน&quot;"/>
    <numFmt numFmtId="189" formatCode="_-* #,##0_-;\-* #,##0_-;_-* &quot;-&quot;??_-;_-@_-"/>
    <numFmt numFmtId="190" formatCode="#,##0;[Red]#,##0"/>
    <numFmt numFmtId="191" formatCode="_(* #,##0_);_(* \(#,##0\);_(* &quot;-&quot;??_);_(@_)"/>
  </numFmts>
  <fonts count="37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2"/>
      <color theme="1"/>
      <name val="TH SarabunPSK"/>
      <family val="2"/>
    </font>
    <font>
      <sz val="10"/>
      <name val="Arial"/>
      <family val="2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b/>
      <sz val="14"/>
      <color indexed="8"/>
      <name val="TH SarabunPSK"/>
      <family val="2"/>
    </font>
    <font>
      <b/>
      <sz val="14"/>
      <name val="TH SarabunPSK"/>
      <family val="2"/>
    </font>
    <font>
      <sz val="14"/>
      <color indexed="8"/>
      <name val="TH SarabunPSK"/>
      <family val="2"/>
    </font>
    <font>
      <sz val="14"/>
      <name val="TH SarabunPSK"/>
      <family val="2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b/>
      <sz val="14"/>
      <color indexed="10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  <font>
      <b/>
      <sz val="16"/>
      <color theme="0"/>
      <name val="TH SarabunPSK"/>
      <family val="2"/>
    </font>
    <font>
      <sz val="11"/>
      <color theme="1"/>
      <name val="TH SarabunPSK"/>
      <family val="2"/>
    </font>
    <font>
      <sz val="14"/>
      <color theme="1"/>
      <name val="TH SarabunPSK"/>
      <family val="2"/>
    </font>
    <font>
      <b/>
      <sz val="20"/>
      <color theme="1"/>
      <name val="TH SarabunPSK"/>
      <family val="2"/>
    </font>
    <font>
      <b/>
      <sz val="20"/>
      <color theme="1"/>
      <name val="TH Sarabun New"/>
      <family val="2"/>
    </font>
    <font>
      <sz val="11"/>
      <color theme="1"/>
      <name val="TH Sarabun New"/>
      <family val="2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b/>
      <sz val="16"/>
      <name val="TH Sarabun New"/>
      <family val="2"/>
    </font>
    <font>
      <b/>
      <sz val="16"/>
      <color indexed="8"/>
      <name val="TH Sarabun New"/>
      <family val="2"/>
    </font>
    <font>
      <sz val="14"/>
      <color indexed="8"/>
      <name val="TH Sarabun New"/>
      <family val="2"/>
    </font>
    <font>
      <sz val="14"/>
      <color theme="1"/>
      <name val="TH Sarabun New"/>
      <family val="2"/>
    </font>
    <font>
      <sz val="12"/>
      <color theme="1"/>
      <name val="TH Sarabun New"/>
      <family val="2"/>
    </font>
    <font>
      <b/>
      <sz val="14"/>
      <color indexed="8"/>
      <name val="TH Sarabun New"/>
      <family val="2"/>
    </font>
    <font>
      <b/>
      <sz val="14"/>
      <name val="TH Sarabun New"/>
      <family val="2"/>
    </font>
    <font>
      <sz val="14"/>
      <name val="TH Sarabun New"/>
      <family val="2"/>
    </font>
    <font>
      <b/>
      <sz val="14"/>
      <color theme="1"/>
      <name val="TH Sarabun New"/>
      <family val="2"/>
    </font>
    <font>
      <b/>
      <sz val="14"/>
      <color indexed="10"/>
      <name val="TH Sarabun New"/>
      <family val="2"/>
    </font>
    <font>
      <sz val="16"/>
      <color rgb="FFFF0000"/>
      <name val="TH Sarabun New"/>
      <family val="2"/>
    </font>
    <font>
      <sz val="16"/>
      <name val="TH Sarabun New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87" fontId="1" fillId="0" borderId="0" applyFont="0" applyFill="0" applyBorder="0" applyAlignment="0" applyProtection="0"/>
    <xf numFmtId="0" fontId="5" fillId="0" borderId="0"/>
  </cellStyleXfs>
  <cellXfs count="222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vertical="top" wrapText="1"/>
    </xf>
    <xf numFmtId="49" fontId="7" fillId="3" borderId="19" xfId="0" applyNumberFormat="1" applyFont="1" applyFill="1" applyBorder="1" applyAlignment="1">
      <alignment horizontal="center" vertical="top" wrapText="1"/>
    </xf>
    <xf numFmtId="0" fontId="0" fillId="0" borderId="0" xfId="0" applyAlignment="1">
      <alignment vertical="center"/>
    </xf>
    <xf numFmtId="189" fontId="11" fillId="0" borderId="19" xfId="1" applyNumberFormat="1" applyFont="1" applyFill="1" applyBorder="1" applyAlignment="1" applyProtection="1">
      <alignment horizontal="center" vertical="top"/>
    </xf>
    <xf numFmtId="190" fontId="11" fillId="0" borderId="19" xfId="2" applyNumberFormat="1" applyFont="1" applyBorder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189" fontId="14" fillId="3" borderId="23" xfId="1" applyNumberFormat="1" applyFont="1" applyFill="1" applyBorder="1" applyAlignment="1" applyProtection="1">
      <alignment horizontal="right" vertical="center"/>
    </xf>
    <xf numFmtId="189" fontId="14" fillId="3" borderId="23" xfId="1" applyNumberFormat="1" applyFont="1" applyFill="1" applyBorder="1" applyAlignment="1" applyProtection="1">
      <alignment horizontal="left" vertical="center"/>
    </xf>
    <xf numFmtId="0" fontId="14" fillId="3" borderId="23" xfId="2" applyFont="1" applyFill="1" applyBorder="1" applyAlignment="1">
      <alignment horizontal="left" vertical="center"/>
    </xf>
    <xf numFmtId="189" fontId="14" fillId="3" borderId="24" xfId="2" applyNumberFormat="1" applyFont="1" applyFill="1" applyBorder="1" applyAlignment="1">
      <alignment horizontal="left" vertical="center"/>
    </xf>
    <xf numFmtId="188" fontId="7" fillId="3" borderId="19" xfId="0" applyNumberFormat="1" applyFont="1" applyFill="1" applyBorder="1" applyAlignment="1">
      <alignment horizontal="center" vertical="top" wrapText="1"/>
    </xf>
    <xf numFmtId="0" fontId="6" fillId="3" borderId="19" xfId="2" applyFont="1" applyFill="1" applyBorder="1" applyAlignment="1">
      <alignment horizontal="center" vertical="center"/>
    </xf>
    <xf numFmtId="0" fontId="2" fillId="3" borderId="19" xfId="2" applyFont="1" applyFill="1" applyBorder="1" applyAlignment="1">
      <alignment horizontal="center" vertical="top" wrapText="1"/>
    </xf>
    <xf numFmtId="49" fontId="10" fillId="0" borderId="19" xfId="0" applyNumberFormat="1" applyFont="1" applyBorder="1" applyAlignment="1">
      <alignment horizontal="left" vertical="center" indent="1"/>
    </xf>
    <xf numFmtId="190" fontId="11" fillId="0" borderId="19" xfId="2" applyNumberFormat="1" applyFont="1" applyBorder="1" applyAlignment="1">
      <alignment horizontal="center"/>
    </xf>
    <xf numFmtId="189" fontId="12" fillId="0" borderId="19" xfId="1" applyNumberFormat="1" applyFont="1" applyFill="1" applyBorder="1" applyAlignment="1" applyProtection="1">
      <alignment horizontal="center" vertical="top"/>
    </xf>
    <xf numFmtId="49" fontId="8" fillId="3" borderId="22" xfId="0" applyNumberFormat="1" applyFont="1" applyFill="1" applyBorder="1" applyAlignment="1">
      <alignment horizontal="center" vertical="center"/>
    </xf>
    <xf numFmtId="191" fontId="6" fillId="7" borderId="19" xfId="1" applyNumberFormat="1" applyFont="1" applyFill="1" applyBorder="1" applyAlignment="1">
      <alignment horizontal="center" vertical="center" wrapText="1" shrinkToFit="1"/>
    </xf>
    <xf numFmtId="191" fontId="16" fillId="8" borderId="19" xfId="1" applyNumberFormat="1" applyFont="1" applyFill="1" applyBorder="1" applyAlignment="1">
      <alignment horizontal="center" shrinkToFit="1"/>
    </xf>
    <xf numFmtId="191" fontId="16" fillId="9" borderId="19" xfId="1" applyNumberFormat="1" applyFont="1" applyFill="1" applyBorder="1" applyAlignment="1">
      <alignment horizontal="center" shrinkToFit="1"/>
    </xf>
    <xf numFmtId="191" fontId="16" fillId="0" borderId="19" xfId="1" applyNumberFormat="1" applyFont="1" applyFill="1" applyBorder="1" applyAlignment="1">
      <alignment horizontal="center" shrinkToFit="1"/>
    </xf>
    <xf numFmtId="191" fontId="16" fillId="0" borderId="19" xfId="1" applyNumberFormat="1" applyFont="1" applyFill="1" applyBorder="1" applyAlignment="1">
      <alignment horizontal="left" shrinkToFit="1"/>
    </xf>
    <xf numFmtId="191" fontId="16" fillId="6" borderId="19" xfId="1" applyNumberFormat="1" applyFont="1" applyFill="1" applyBorder="1" applyAlignment="1">
      <alignment horizontal="center" shrinkToFit="1"/>
    </xf>
    <xf numFmtId="191" fontId="16" fillId="7" borderId="19" xfId="1" applyNumberFormat="1" applyFont="1" applyFill="1" applyBorder="1" applyAlignment="1">
      <alignment horizontal="center" shrinkToFit="1"/>
    </xf>
    <xf numFmtId="191" fontId="16" fillId="10" borderId="19" xfId="1" applyNumberFormat="1" applyFont="1" applyFill="1" applyBorder="1" applyAlignment="1">
      <alignment horizontal="center" shrinkToFit="1"/>
    </xf>
    <xf numFmtId="191" fontId="16" fillId="4" borderId="19" xfId="1" applyNumberFormat="1" applyFont="1" applyFill="1" applyBorder="1" applyAlignment="1">
      <alignment horizontal="center" shrinkToFit="1"/>
    </xf>
    <xf numFmtId="191" fontId="16" fillId="3" borderId="19" xfId="1" applyNumberFormat="1" applyFont="1" applyFill="1" applyBorder="1" applyAlignment="1">
      <alignment horizontal="center" shrinkToFit="1"/>
    </xf>
    <xf numFmtId="191" fontId="6" fillId="8" borderId="19" xfId="1" applyNumberFormat="1" applyFont="1" applyFill="1" applyBorder="1" applyAlignment="1">
      <alignment horizontal="center" shrinkToFit="1"/>
    </xf>
    <xf numFmtId="0" fontId="16" fillId="0" borderId="0" xfId="0" applyFont="1" applyAlignment="1">
      <alignment shrinkToFit="1"/>
    </xf>
    <xf numFmtId="0" fontId="6" fillId="0" borderId="0" xfId="0" applyFont="1" applyAlignment="1">
      <alignment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left" shrinkToFit="1"/>
    </xf>
    <xf numFmtId="0" fontId="16" fillId="0" borderId="19" xfId="0" applyFont="1" applyBorder="1" applyAlignment="1">
      <alignment horizontal="left" shrinkToFit="1"/>
    </xf>
    <xf numFmtId="0" fontId="16" fillId="0" borderId="0" xfId="0" applyFont="1" applyAlignment="1">
      <alignment horizontal="left" shrinkToFit="1"/>
    </xf>
    <xf numFmtId="0" fontId="16" fillId="0" borderId="0" xfId="0" applyFont="1" applyAlignment="1">
      <alignment horizontal="center" shrinkToFit="1"/>
    </xf>
    <xf numFmtId="189" fontId="16" fillId="0" borderId="0" xfId="1" applyNumberFormat="1" applyFont="1" applyFill="1" applyAlignment="1">
      <alignment horizontal="center" shrinkToFit="1"/>
    </xf>
    <xf numFmtId="191" fontId="6" fillId="3" borderId="19" xfId="1" applyNumberFormat="1" applyFont="1" applyFill="1" applyBorder="1" applyAlignment="1">
      <alignment horizontal="center" vertical="center" wrapText="1" shrinkToFit="1"/>
    </xf>
    <xf numFmtId="191" fontId="6" fillId="6" borderId="19" xfId="1" applyNumberFormat="1" applyFont="1" applyFill="1" applyBorder="1" applyAlignment="1">
      <alignment horizontal="center" vertical="center" wrapText="1" shrinkToFit="1"/>
    </xf>
    <xf numFmtId="191" fontId="6" fillId="9" borderId="19" xfId="1" applyNumberFormat="1" applyFont="1" applyFill="1" applyBorder="1" applyAlignment="1">
      <alignment horizontal="center" shrinkToFit="1"/>
    </xf>
    <xf numFmtId="191" fontId="6" fillId="4" borderId="19" xfId="1" applyNumberFormat="1" applyFont="1" applyFill="1" applyBorder="1" applyAlignment="1">
      <alignment horizontal="center" vertical="center" wrapText="1" shrinkToFit="1"/>
    </xf>
    <xf numFmtId="0" fontId="19" fillId="0" borderId="0" xfId="0" applyFont="1" applyAlignment="1">
      <alignment horizontal="left"/>
    </xf>
    <xf numFmtId="187" fontId="16" fillId="0" borderId="0" xfId="1" applyFont="1" applyFill="1" applyAlignment="1">
      <alignment horizontal="left" shrinkToFit="1"/>
    </xf>
    <xf numFmtId="191" fontId="17" fillId="8" borderId="19" xfId="1" applyNumberFormat="1" applyFont="1" applyFill="1" applyBorder="1" applyAlignment="1">
      <alignment horizontal="center" wrapText="1" shrinkToFit="1"/>
    </xf>
    <xf numFmtId="191" fontId="6" fillId="9" borderId="19" xfId="1" applyNumberFormat="1" applyFont="1" applyFill="1" applyBorder="1" applyAlignment="1">
      <alignment horizontal="center" wrapText="1" shrinkToFit="1"/>
    </xf>
    <xf numFmtId="189" fontId="16" fillId="0" borderId="0" xfId="1" applyNumberFormat="1" applyFont="1" applyFill="1" applyAlignment="1">
      <alignment horizontal="center" wrapText="1" shrinkToFit="1"/>
    </xf>
    <xf numFmtId="0" fontId="6" fillId="0" borderId="0" xfId="0" applyFont="1" applyAlignment="1">
      <alignment horizontal="center" wrapText="1" shrinkToFit="1"/>
    </xf>
    <xf numFmtId="191" fontId="16" fillId="0" borderId="19" xfId="1" applyNumberFormat="1" applyFont="1" applyFill="1" applyBorder="1" applyAlignment="1">
      <alignment horizontal="center" vertical="center" wrapText="1" shrinkToFit="1"/>
    </xf>
    <xf numFmtId="0" fontId="16" fillId="6" borderId="19" xfId="0" applyFont="1" applyFill="1" applyBorder="1" applyAlignment="1">
      <alignment horizontal="left" wrapText="1" shrinkToFit="1"/>
    </xf>
    <xf numFmtId="191" fontId="6" fillId="9" borderId="19" xfId="1" applyNumberFormat="1" applyFont="1" applyFill="1" applyBorder="1" applyAlignment="1">
      <alignment horizontal="left" shrinkToFit="1"/>
    </xf>
    <xf numFmtId="191" fontId="6" fillId="8" borderId="19" xfId="1" applyNumberFormat="1" applyFont="1" applyFill="1" applyBorder="1" applyAlignment="1">
      <alignment horizontal="left" shrinkToFit="1"/>
    </xf>
    <xf numFmtId="191" fontId="16" fillId="0" borderId="19" xfId="1" applyNumberFormat="1" applyFont="1" applyFill="1" applyBorder="1" applyAlignment="1">
      <alignment horizontal="center" wrapText="1" shrinkToFit="1"/>
    </xf>
    <xf numFmtId="0" fontId="16" fillId="0" borderId="0" xfId="0" applyFont="1" applyAlignment="1">
      <alignment horizontal="center" wrapText="1" shrinkToFit="1"/>
    </xf>
    <xf numFmtId="191" fontId="16" fillId="0" borderId="0" xfId="1" applyNumberFormat="1" applyFont="1" applyFill="1" applyAlignment="1">
      <alignment horizontal="center" shrinkToFit="1"/>
    </xf>
    <xf numFmtId="0" fontId="16" fillId="0" borderId="19" xfId="0" applyFont="1" applyBorder="1" applyAlignment="1">
      <alignment horizontal="center" wrapText="1" shrinkToFit="1"/>
    </xf>
    <xf numFmtId="0" fontId="16" fillId="0" borderId="19" xfId="0" applyFont="1" applyBorder="1" applyAlignment="1">
      <alignment horizontal="center" shrinkToFit="1"/>
    </xf>
    <xf numFmtId="189" fontId="16" fillId="0" borderId="19" xfId="1" applyNumberFormat="1" applyFont="1" applyFill="1" applyBorder="1" applyAlignment="1">
      <alignment horizontal="center" shrinkToFit="1"/>
    </xf>
    <xf numFmtId="49" fontId="8" fillId="6" borderId="19" xfId="0" applyNumberFormat="1" applyFont="1" applyFill="1" applyBorder="1" applyAlignment="1">
      <alignment vertical="top" wrapText="1"/>
    </xf>
    <xf numFmtId="189" fontId="8" fillId="6" borderId="19" xfId="1" applyNumberFormat="1" applyFont="1" applyFill="1" applyBorder="1" applyAlignment="1" applyProtection="1">
      <alignment horizontal="right" vertical="top"/>
    </xf>
    <xf numFmtId="189" fontId="9" fillId="6" borderId="19" xfId="1" applyNumberFormat="1" applyFont="1" applyFill="1" applyBorder="1" applyAlignment="1" applyProtection="1">
      <alignment horizontal="center" vertical="top"/>
    </xf>
    <xf numFmtId="189" fontId="8" fillId="6" borderId="19" xfId="1" applyNumberFormat="1" applyFont="1" applyFill="1" applyBorder="1" applyAlignment="1" applyProtection="1">
      <alignment horizontal="center" vertical="top"/>
    </xf>
    <xf numFmtId="190" fontId="9" fillId="6" borderId="19" xfId="2" applyNumberFormat="1" applyFont="1" applyFill="1" applyBorder="1" applyAlignment="1">
      <alignment horizontal="center" vertical="top"/>
    </xf>
    <xf numFmtId="189" fontId="9" fillId="6" borderId="19" xfId="1" applyNumberFormat="1" applyFont="1" applyFill="1" applyBorder="1" applyAlignment="1" applyProtection="1">
      <alignment horizontal="right" vertical="top"/>
    </xf>
    <xf numFmtId="189" fontId="9" fillId="6" borderId="19" xfId="1" applyNumberFormat="1" applyFont="1" applyFill="1" applyBorder="1" applyAlignment="1" applyProtection="1">
      <alignment horizontal="center"/>
    </xf>
    <xf numFmtId="189" fontId="13" fillId="6" borderId="19" xfId="1" applyNumberFormat="1" applyFont="1" applyFill="1" applyBorder="1" applyAlignment="1" applyProtection="1">
      <alignment horizontal="center" vertical="top"/>
    </xf>
    <xf numFmtId="49" fontId="8" fillId="6" borderId="19" xfId="0" applyNumberFormat="1" applyFont="1" applyFill="1" applyBorder="1" applyAlignment="1">
      <alignment vertical="center" wrapText="1"/>
    </xf>
    <xf numFmtId="189" fontId="10" fillId="0" borderId="19" xfId="1" applyNumberFormat="1" applyFont="1" applyFill="1" applyBorder="1" applyAlignment="1" applyProtection="1">
      <alignment horizontal="right" vertical="top"/>
    </xf>
    <xf numFmtId="189" fontId="10" fillId="6" borderId="19" xfId="1" applyNumberFormat="1" applyFont="1" applyFill="1" applyBorder="1" applyAlignment="1" applyProtection="1">
      <alignment horizontal="right" vertical="top"/>
    </xf>
    <xf numFmtId="0" fontId="18" fillId="0" borderId="0" xfId="0" applyFont="1"/>
    <xf numFmtId="0" fontId="18" fillId="0" borderId="0" xfId="0" applyFont="1" applyAlignment="1">
      <alignment vertical="top" wrapText="1"/>
    </xf>
    <xf numFmtId="0" fontId="18" fillId="0" borderId="0" xfId="0" applyFont="1" applyAlignment="1">
      <alignment vertical="center"/>
    </xf>
    <xf numFmtId="0" fontId="18" fillId="0" borderId="0" xfId="0" applyFont="1" applyAlignment="1">
      <alignment vertical="top"/>
    </xf>
    <xf numFmtId="0" fontId="18" fillId="0" borderId="0" xfId="0" applyFont="1" applyAlignment="1">
      <alignment wrapText="1"/>
    </xf>
    <xf numFmtId="189" fontId="9" fillId="3" borderId="23" xfId="2" applyNumberFormat="1" applyFont="1" applyFill="1" applyBorder="1" applyAlignment="1">
      <alignment horizontal="left" vertical="center"/>
    </xf>
    <xf numFmtId="49" fontId="10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/>
    </xf>
    <xf numFmtId="187" fontId="12" fillId="0" borderId="0" xfId="1" applyFont="1" applyBorder="1" applyAlignment="1">
      <alignment horizontal="left"/>
    </xf>
    <xf numFmtId="191" fontId="17" fillId="8" borderId="19" xfId="1" applyNumberFormat="1" applyFont="1" applyFill="1" applyBorder="1" applyAlignment="1" applyProtection="1">
      <alignment horizontal="center" wrapText="1" shrinkToFit="1"/>
    </xf>
    <xf numFmtId="191" fontId="6" fillId="8" borderId="19" xfId="1" applyNumberFormat="1" applyFont="1" applyFill="1" applyBorder="1" applyAlignment="1" applyProtection="1">
      <alignment horizontal="center" shrinkToFit="1"/>
    </xf>
    <xf numFmtId="191" fontId="6" fillId="9" borderId="19" xfId="1" applyNumberFormat="1" applyFont="1" applyFill="1" applyBorder="1" applyAlignment="1" applyProtection="1">
      <alignment horizontal="center" wrapText="1" shrinkToFit="1"/>
    </xf>
    <xf numFmtId="191" fontId="6" fillId="9" borderId="19" xfId="1" applyNumberFormat="1" applyFont="1" applyFill="1" applyBorder="1" applyAlignment="1" applyProtection="1">
      <alignment horizontal="center" shrinkToFit="1"/>
    </xf>
    <xf numFmtId="189" fontId="16" fillId="0" borderId="0" xfId="1" applyNumberFormat="1" applyFont="1" applyFill="1" applyAlignment="1" applyProtection="1">
      <alignment horizontal="center" wrapText="1" shrinkToFit="1"/>
    </xf>
    <xf numFmtId="189" fontId="16" fillId="0" borderId="0" xfId="1" applyNumberFormat="1" applyFont="1" applyFill="1" applyAlignment="1" applyProtection="1">
      <alignment horizontal="center" shrinkToFit="1"/>
    </xf>
    <xf numFmtId="191" fontId="16" fillId="0" borderId="0" xfId="1" applyNumberFormat="1" applyFont="1" applyFill="1" applyAlignment="1" applyProtection="1">
      <alignment horizontal="center" shrinkToFit="1"/>
    </xf>
    <xf numFmtId="0" fontId="12" fillId="0" borderId="0" xfId="0" applyFont="1"/>
    <xf numFmtId="0" fontId="18" fillId="0" borderId="0" xfId="0" applyFont="1" applyAlignment="1" applyProtection="1">
      <alignment wrapText="1"/>
      <protection locked="0"/>
    </xf>
    <xf numFmtId="191" fontId="6" fillId="6" borderId="19" xfId="1" applyNumberFormat="1" applyFont="1" applyFill="1" applyBorder="1" applyAlignment="1" applyProtection="1">
      <alignment horizontal="center" vertical="center" wrapText="1" shrinkToFit="1"/>
    </xf>
    <xf numFmtId="191" fontId="6" fillId="7" borderId="19" xfId="1" applyNumberFormat="1" applyFont="1" applyFill="1" applyBorder="1" applyAlignment="1" applyProtection="1">
      <alignment horizontal="center" vertical="center" wrapText="1" shrinkToFit="1"/>
    </xf>
    <xf numFmtId="191" fontId="6" fillId="3" borderId="19" xfId="1" applyNumberFormat="1" applyFont="1" applyFill="1" applyBorder="1" applyAlignment="1" applyProtection="1">
      <alignment horizontal="center" vertical="center" wrapText="1" shrinkToFit="1"/>
    </xf>
    <xf numFmtId="191" fontId="6" fillId="4" borderId="19" xfId="1" applyNumberFormat="1" applyFont="1" applyFill="1" applyBorder="1" applyAlignment="1" applyProtection="1">
      <alignment horizontal="center" vertical="center" wrapText="1" shrinkToFit="1"/>
    </xf>
    <xf numFmtId="191" fontId="16" fillId="0" borderId="19" xfId="1" applyNumberFormat="1" applyFont="1" applyFill="1" applyBorder="1" applyAlignment="1" applyProtection="1">
      <alignment horizontal="center" vertical="top" wrapText="1" shrinkToFit="1"/>
    </xf>
    <xf numFmtId="0" fontId="16" fillId="0" borderId="19" xfId="0" applyFont="1" applyBorder="1" applyAlignment="1" applyProtection="1">
      <alignment horizontal="left" vertical="top" shrinkToFit="1"/>
      <protection locked="0"/>
    </xf>
    <xf numFmtId="191" fontId="16" fillId="0" borderId="19" xfId="1" applyNumberFormat="1" applyFont="1" applyFill="1" applyBorder="1" applyAlignment="1" applyProtection="1">
      <alignment horizontal="center" vertical="top" shrinkToFit="1"/>
      <protection locked="0"/>
    </xf>
    <xf numFmtId="191" fontId="16" fillId="0" borderId="19" xfId="1" applyNumberFormat="1" applyFont="1" applyFill="1" applyBorder="1" applyAlignment="1" applyProtection="1">
      <alignment horizontal="left" vertical="top" shrinkToFit="1"/>
      <protection locked="0"/>
    </xf>
    <xf numFmtId="0" fontId="16" fillId="6" borderId="19" xfId="0" applyFont="1" applyFill="1" applyBorder="1" applyAlignment="1" applyProtection="1">
      <alignment horizontal="left" vertical="top" wrapText="1" shrinkToFit="1"/>
      <protection locked="0"/>
    </xf>
    <xf numFmtId="191" fontId="16" fillId="0" borderId="19" xfId="1" applyNumberFormat="1" applyFont="1" applyFill="1" applyBorder="1" applyAlignment="1" applyProtection="1">
      <alignment horizontal="center" vertical="top" shrinkToFit="1"/>
    </xf>
    <xf numFmtId="191" fontId="16" fillId="6" borderId="19" xfId="1" applyNumberFormat="1" applyFont="1" applyFill="1" applyBorder="1" applyAlignment="1" applyProtection="1">
      <alignment horizontal="center" vertical="top" shrinkToFit="1"/>
    </xf>
    <xf numFmtId="191" fontId="16" fillId="7" borderId="19" xfId="1" applyNumberFormat="1" applyFont="1" applyFill="1" applyBorder="1" applyAlignment="1" applyProtection="1">
      <alignment horizontal="center" vertical="top" shrinkToFit="1"/>
    </xf>
    <xf numFmtId="191" fontId="16" fillId="10" borderId="19" xfId="1" applyNumberFormat="1" applyFont="1" applyFill="1" applyBorder="1" applyAlignment="1" applyProtection="1">
      <alignment horizontal="center" vertical="top" shrinkToFit="1"/>
    </xf>
    <xf numFmtId="191" fontId="16" fillId="4" borderId="19" xfId="1" applyNumberFormat="1" applyFont="1" applyFill="1" applyBorder="1" applyAlignment="1" applyProtection="1">
      <alignment horizontal="center" vertical="top" shrinkToFit="1"/>
    </xf>
    <xf numFmtId="191" fontId="16" fillId="3" borderId="19" xfId="1" applyNumberFormat="1" applyFont="1" applyFill="1" applyBorder="1" applyAlignment="1" applyProtection="1">
      <alignment horizontal="center" vertical="top" shrinkToFit="1"/>
    </xf>
    <xf numFmtId="191" fontId="16" fillId="0" borderId="19" xfId="1" applyNumberFormat="1" applyFont="1" applyFill="1" applyBorder="1" applyAlignment="1" applyProtection="1">
      <alignment horizontal="left" vertical="top" shrinkToFit="1"/>
    </xf>
    <xf numFmtId="0" fontId="16" fillId="0" borderId="0" xfId="0" applyFont="1" applyAlignment="1">
      <alignment horizontal="left" vertical="top" shrinkToFit="1"/>
    </xf>
    <xf numFmtId="187" fontId="16" fillId="0" borderId="0" xfId="1" applyFont="1" applyFill="1" applyAlignment="1" applyProtection="1">
      <alignment horizontal="left" vertical="top" shrinkToFit="1"/>
    </xf>
    <xf numFmtId="0" fontId="16" fillId="0" borderId="0" xfId="0" applyFont="1" applyAlignment="1">
      <alignment vertical="top" shrinkToFit="1"/>
    </xf>
    <xf numFmtId="0" fontId="16" fillId="0" borderId="19" xfId="0" applyFont="1" applyBorder="1" applyAlignment="1">
      <alignment horizontal="center" vertical="top" wrapText="1" shrinkToFit="1"/>
    </xf>
    <xf numFmtId="0" fontId="16" fillId="0" borderId="19" xfId="0" applyFont="1" applyBorder="1" applyAlignment="1" applyProtection="1">
      <alignment horizontal="center" vertical="top" shrinkToFit="1"/>
      <protection locked="0"/>
    </xf>
    <xf numFmtId="191" fontId="6" fillId="8" borderId="19" xfId="1" applyNumberFormat="1" applyFont="1" applyFill="1" applyBorder="1" applyAlignment="1" applyProtection="1">
      <alignment vertical="top" shrinkToFit="1"/>
    </xf>
    <xf numFmtId="191" fontId="6" fillId="9" borderId="19" xfId="1" applyNumberFormat="1" applyFont="1" applyFill="1" applyBorder="1" applyAlignment="1" applyProtection="1">
      <alignment vertical="top" shrinkToFit="1"/>
    </xf>
    <xf numFmtId="191" fontId="16" fillId="8" borderId="19" xfId="1" applyNumberFormat="1" applyFont="1" applyFill="1" applyBorder="1" applyAlignment="1" applyProtection="1">
      <alignment horizontal="center" vertical="top" shrinkToFit="1"/>
    </xf>
    <xf numFmtId="191" fontId="16" fillId="9" borderId="19" xfId="1" applyNumberFormat="1" applyFont="1" applyFill="1" applyBorder="1" applyAlignment="1" applyProtection="1">
      <alignment horizontal="center" vertical="top" shrinkToFit="1"/>
    </xf>
    <xf numFmtId="0" fontId="16" fillId="0" borderId="0" xfId="0" applyFont="1" applyAlignment="1">
      <alignment horizontal="center" vertical="top" shrinkToFit="1"/>
    </xf>
    <xf numFmtId="0" fontId="22" fillId="2" borderId="0" xfId="0" applyFont="1" applyFill="1" applyAlignment="1">
      <alignment wrapText="1"/>
    </xf>
    <xf numFmtId="0" fontId="22" fillId="0" borderId="0" xfId="0" applyFont="1" applyAlignment="1">
      <alignment wrapText="1"/>
    </xf>
    <xf numFmtId="0" fontId="23" fillId="0" borderId="0" xfId="0" applyFont="1"/>
    <xf numFmtId="0" fontId="24" fillId="0" borderId="0" xfId="0" applyFont="1"/>
    <xf numFmtId="0" fontId="22" fillId="0" borderId="0" xfId="0" applyFont="1"/>
    <xf numFmtId="0" fontId="22" fillId="0" borderId="0" xfId="0" applyFont="1" applyAlignment="1">
      <alignment vertical="top" wrapText="1"/>
    </xf>
    <xf numFmtId="0" fontId="25" fillId="3" borderId="19" xfId="2" applyFont="1" applyFill="1" applyBorder="1" applyAlignment="1">
      <alignment horizontal="center" vertical="center"/>
    </xf>
    <xf numFmtId="49" fontId="26" fillId="3" borderId="19" xfId="0" applyNumberFormat="1" applyFont="1" applyFill="1" applyBorder="1" applyAlignment="1">
      <alignment horizontal="center" vertical="top" wrapText="1"/>
    </xf>
    <xf numFmtId="188" fontId="26" fillId="3" borderId="19" xfId="0" applyNumberFormat="1" applyFont="1" applyFill="1" applyBorder="1" applyAlignment="1">
      <alignment horizontal="center" vertical="top" wrapText="1"/>
    </xf>
    <xf numFmtId="0" fontId="23" fillId="3" borderId="19" xfId="2" applyFont="1" applyFill="1" applyBorder="1" applyAlignment="1">
      <alignment horizontal="center" vertical="top" wrapText="1"/>
    </xf>
    <xf numFmtId="0" fontId="22" fillId="0" borderId="0" xfId="0" applyFont="1" applyAlignment="1">
      <alignment vertical="center"/>
    </xf>
    <xf numFmtId="49" fontId="30" fillId="6" borderId="19" xfId="0" applyNumberFormat="1" applyFont="1" applyFill="1" applyBorder="1" applyAlignment="1">
      <alignment vertical="top" wrapText="1"/>
    </xf>
    <xf numFmtId="189" fontId="30" fillId="6" borderId="19" xfId="1" applyNumberFormat="1" applyFont="1" applyFill="1" applyBorder="1" applyAlignment="1" applyProtection="1">
      <alignment horizontal="right" vertical="top"/>
    </xf>
    <xf numFmtId="189" fontId="31" fillId="6" borderId="19" xfId="1" applyNumberFormat="1" applyFont="1" applyFill="1" applyBorder="1" applyAlignment="1" applyProtection="1">
      <alignment horizontal="center" vertical="top"/>
    </xf>
    <xf numFmtId="189" fontId="30" fillId="6" borderId="19" xfId="1" applyNumberFormat="1" applyFont="1" applyFill="1" applyBorder="1" applyAlignment="1" applyProtection="1">
      <alignment horizontal="center" vertical="top"/>
    </xf>
    <xf numFmtId="49" fontId="27" fillId="0" borderId="19" xfId="0" applyNumberFormat="1" applyFont="1" applyBorder="1" applyAlignment="1">
      <alignment horizontal="left" vertical="center" indent="1"/>
    </xf>
    <xf numFmtId="189" fontId="27" fillId="0" borderId="19" xfId="1" applyNumberFormat="1" applyFont="1" applyFill="1" applyBorder="1" applyAlignment="1" applyProtection="1">
      <alignment horizontal="right" vertical="top"/>
    </xf>
    <xf numFmtId="190" fontId="32" fillId="0" borderId="19" xfId="2" applyNumberFormat="1" applyFont="1" applyBorder="1" applyAlignment="1">
      <alignment horizontal="center"/>
    </xf>
    <xf numFmtId="189" fontId="32" fillId="0" borderId="19" xfId="1" applyNumberFormat="1" applyFont="1" applyFill="1" applyBorder="1" applyAlignment="1" applyProtection="1">
      <alignment horizontal="center" vertical="top"/>
    </xf>
    <xf numFmtId="189" fontId="28" fillId="0" borderId="19" xfId="1" applyNumberFormat="1" applyFont="1" applyFill="1" applyBorder="1" applyAlignment="1" applyProtection="1">
      <alignment horizontal="center" vertical="top"/>
    </xf>
    <xf numFmtId="190" fontId="31" fillId="6" borderId="19" xfId="2" applyNumberFormat="1" applyFont="1" applyFill="1" applyBorder="1" applyAlignment="1">
      <alignment horizontal="center" vertical="top"/>
    </xf>
    <xf numFmtId="190" fontId="32" fillId="0" borderId="19" xfId="2" applyNumberFormat="1" applyFont="1" applyBorder="1" applyAlignment="1">
      <alignment horizontal="center" vertical="top"/>
    </xf>
    <xf numFmtId="189" fontId="27" fillId="6" borderId="19" xfId="1" applyNumberFormat="1" applyFont="1" applyFill="1" applyBorder="1" applyAlignment="1" applyProtection="1">
      <alignment horizontal="right" vertical="top"/>
    </xf>
    <xf numFmtId="189" fontId="31" fillId="6" borderId="19" xfId="1" applyNumberFormat="1" applyFont="1" applyFill="1" applyBorder="1" applyAlignment="1" applyProtection="1">
      <alignment horizontal="center"/>
    </xf>
    <xf numFmtId="189" fontId="33" fillId="6" borderId="19" xfId="1" applyNumberFormat="1" applyFont="1" applyFill="1" applyBorder="1" applyAlignment="1" applyProtection="1">
      <alignment horizontal="center" vertical="top"/>
    </xf>
    <xf numFmtId="189" fontId="31" fillId="6" borderId="19" xfId="1" applyNumberFormat="1" applyFont="1" applyFill="1" applyBorder="1" applyAlignment="1" applyProtection="1">
      <alignment horizontal="right" vertical="top"/>
    </xf>
    <xf numFmtId="0" fontId="22" fillId="0" borderId="0" xfId="0" applyFont="1" applyAlignment="1">
      <alignment vertical="top"/>
    </xf>
    <xf numFmtId="49" fontId="30" fillId="6" borderId="19" xfId="0" applyNumberFormat="1" applyFont="1" applyFill="1" applyBorder="1" applyAlignment="1">
      <alignment vertical="center" wrapText="1"/>
    </xf>
    <xf numFmtId="49" fontId="30" fillId="3" borderId="22" xfId="0" applyNumberFormat="1" applyFont="1" applyFill="1" applyBorder="1" applyAlignment="1">
      <alignment horizontal="center" vertical="center"/>
    </xf>
    <xf numFmtId="189" fontId="34" fillId="3" borderId="23" xfId="1" applyNumberFormat="1" applyFont="1" applyFill="1" applyBorder="1" applyAlignment="1" applyProtection="1">
      <alignment horizontal="right" vertical="center"/>
    </xf>
    <xf numFmtId="189" fontId="34" fillId="3" borderId="23" xfId="1" applyNumberFormat="1" applyFont="1" applyFill="1" applyBorder="1" applyAlignment="1" applyProtection="1">
      <alignment horizontal="left" vertical="center"/>
    </xf>
    <xf numFmtId="0" fontId="34" fillId="3" borderId="23" xfId="2" applyFont="1" applyFill="1" applyBorder="1" applyAlignment="1">
      <alignment horizontal="left" vertical="center"/>
    </xf>
    <xf numFmtId="189" fontId="31" fillId="3" borderId="23" xfId="2" applyNumberFormat="1" applyFont="1" applyFill="1" applyBorder="1" applyAlignment="1">
      <alignment horizontal="left" vertical="center"/>
    </xf>
    <xf numFmtId="189" fontId="34" fillId="3" borderId="24" xfId="2" applyNumberFormat="1" applyFont="1" applyFill="1" applyBorder="1" applyAlignment="1">
      <alignment horizontal="left" vertical="center"/>
    </xf>
    <xf numFmtId="189" fontId="33" fillId="11" borderId="19" xfId="1" applyNumberFormat="1" applyFont="1" applyFill="1" applyBorder="1" applyAlignment="1" applyProtection="1">
      <alignment horizontal="center" vertical="top"/>
    </xf>
    <xf numFmtId="0" fontId="21" fillId="2" borderId="0" xfId="0" applyFont="1" applyFill="1" applyAlignment="1" applyProtection="1">
      <alignment horizontal="left" vertical="center" wrapText="1"/>
      <protection locked="0"/>
    </xf>
    <xf numFmtId="0" fontId="24" fillId="5" borderId="25" xfId="0" applyFont="1" applyFill="1" applyBorder="1" applyAlignment="1">
      <alignment horizontal="left" vertical="top" wrapText="1"/>
    </xf>
    <xf numFmtId="0" fontId="24" fillId="5" borderId="26" xfId="0" applyFont="1" applyFill="1" applyBorder="1" applyAlignment="1">
      <alignment horizontal="left" vertical="top" wrapText="1"/>
    </xf>
    <xf numFmtId="0" fontId="24" fillId="5" borderId="27" xfId="0" applyFont="1" applyFill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4" fillId="0" borderId="1" xfId="0" applyFont="1" applyBorder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4" fillId="0" borderId="3" xfId="0" applyFont="1" applyBorder="1" applyAlignment="1">
      <alignment horizontal="left" vertical="top" wrapText="1"/>
    </xf>
    <xf numFmtId="0" fontId="24" fillId="0" borderId="4" xfId="0" applyFont="1" applyBorder="1" applyAlignment="1">
      <alignment horizontal="left" vertical="top" wrapText="1"/>
    </xf>
    <xf numFmtId="0" fontId="24" fillId="0" borderId="5" xfId="0" applyFont="1" applyBorder="1" applyAlignment="1">
      <alignment horizontal="left" vertical="top" wrapText="1"/>
    </xf>
    <xf numFmtId="0" fontId="24" fillId="0" borderId="6" xfId="0" applyFont="1" applyBorder="1" applyAlignment="1">
      <alignment horizontal="left" vertical="top" wrapText="1"/>
    </xf>
    <xf numFmtId="0" fontId="24" fillId="0" borderId="7" xfId="0" applyFont="1" applyBorder="1" applyAlignment="1">
      <alignment vertical="top" wrapText="1"/>
    </xf>
    <xf numFmtId="0" fontId="24" fillId="0" borderId="8" xfId="0" applyFont="1" applyBorder="1" applyAlignment="1">
      <alignment vertical="top" wrapText="1"/>
    </xf>
    <xf numFmtId="0" fontId="24" fillId="0" borderId="9" xfId="0" applyFont="1" applyBorder="1" applyAlignment="1">
      <alignment vertical="top" wrapText="1"/>
    </xf>
    <xf numFmtId="0" fontId="24" fillId="0" borderId="10" xfId="0" applyFont="1" applyBorder="1" applyAlignment="1">
      <alignment vertical="top" wrapText="1"/>
    </xf>
    <xf numFmtId="0" fontId="24" fillId="0" borderId="11" xfId="0" applyFont="1" applyBorder="1" applyAlignment="1">
      <alignment horizontal="left" vertical="top" wrapText="1"/>
    </xf>
    <xf numFmtId="0" fontId="24" fillId="0" borderId="12" xfId="0" applyFont="1" applyBorder="1" applyAlignment="1">
      <alignment horizontal="left" vertical="top" wrapText="1"/>
    </xf>
    <xf numFmtId="0" fontId="24" fillId="0" borderId="13" xfId="0" applyFont="1" applyBorder="1" applyAlignment="1">
      <alignment horizontal="left" vertical="top" wrapText="1"/>
    </xf>
    <xf numFmtId="0" fontId="24" fillId="0" borderId="14" xfId="0" applyFont="1" applyBorder="1" applyAlignment="1">
      <alignment horizontal="left" vertical="top" wrapText="1"/>
    </xf>
    <xf numFmtId="0" fontId="24" fillId="0" borderId="15" xfId="0" applyFont="1" applyBorder="1" applyAlignment="1">
      <alignment horizontal="left" vertical="top" wrapText="1"/>
    </xf>
    <xf numFmtId="0" fontId="24" fillId="0" borderId="16" xfId="0" applyFont="1" applyBorder="1" applyAlignment="1">
      <alignment horizontal="left" vertical="top" wrapText="1"/>
    </xf>
    <xf numFmtId="0" fontId="24" fillId="0" borderId="17" xfId="0" applyFont="1" applyBorder="1" applyAlignment="1">
      <alignment horizontal="left" vertical="top" wrapText="1"/>
    </xf>
    <xf numFmtId="0" fontId="24" fillId="0" borderId="18" xfId="0" applyFont="1" applyBorder="1" applyAlignment="1">
      <alignment horizontal="left" vertical="top" wrapText="1"/>
    </xf>
    <xf numFmtId="9" fontId="23" fillId="3" borderId="19" xfId="2" applyNumberFormat="1" applyFont="1" applyFill="1" applyBorder="1" applyAlignment="1">
      <alignment horizontal="center" vertical="top" wrapText="1"/>
    </xf>
    <xf numFmtId="0" fontId="24" fillId="0" borderId="20" xfId="0" applyFont="1" applyBorder="1" applyAlignment="1">
      <alignment horizontal="left" vertical="top" wrapText="1"/>
    </xf>
    <xf numFmtId="0" fontId="24" fillId="0" borderId="21" xfId="0" applyFont="1" applyBorder="1" applyAlignment="1">
      <alignment horizontal="left" vertical="top" wrapText="1"/>
    </xf>
    <xf numFmtId="191" fontId="6" fillId="9" borderId="19" xfId="1" applyNumberFormat="1" applyFont="1" applyFill="1" applyBorder="1" applyAlignment="1" applyProtection="1">
      <alignment horizontal="left" shrinkToFit="1"/>
      <protection locked="0"/>
    </xf>
    <xf numFmtId="191" fontId="6" fillId="4" borderId="19" xfId="1" applyNumberFormat="1" applyFont="1" applyFill="1" applyBorder="1" applyAlignment="1" applyProtection="1">
      <alignment horizontal="center" vertical="center" wrapText="1" shrinkToFit="1"/>
    </xf>
    <xf numFmtId="191" fontId="6" fillId="10" borderId="19" xfId="1" applyNumberFormat="1" applyFont="1" applyFill="1" applyBorder="1" applyAlignment="1" applyProtection="1">
      <alignment horizontal="center" vertical="center" wrapText="1" shrinkToFit="1"/>
    </xf>
    <xf numFmtId="191" fontId="6" fillId="8" borderId="19" xfId="1" applyNumberFormat="1" applyFont="1" applyFill="1" applyBorder="1" applyAlignment="1" applyProtection="1">
      <alignment horizontal="left" shrinkToFit="1"/>
      <protection locked="0"/>
    </xf>
    <xf numFmtId="191" fontId="6" fillId="6" borderId="28" xfId="1" applyNumberFormat="1" applyFont="1" applyFill="1" applyBorder="1" applyAlignment="1" applyProtection="1">
      <alignment horizontal="center" vertical="center" wrapText="1" shrinkToFit="1"/>
    </xf>
    <xf numFmtId="191" fontId="6" fillId="6" borderId="29" xfId="1" applyNumberFormat="1" applyFont="1" applyFill="1" applyBorder="1" applyAlignment="1" applyProtection="1">
      <alignment horizontal="center" vertical="center" wrapText="1" shrinkToFit="1"/>
    </xf>
    <xf numFmtId="191" fontId="6" fillId="6" borderId="19" xfId="1" applyNumberFormat="1" applyFont="1" applyFill="1" applyBorder="1" applyAlignment="1" applyProtection="1">
      <alignment horizontal="center" vertical="center" wrapText="1" shrinkToFit="1"/>
    </xf>
    <xf numFmtId="191" fontId="6" fillId="7" borderId="19" xfId="1" applyNumberFormat="1" applyFont="1" applyFill="1" applyBorder="1" applyAlignment="1" applyProtection="1">
      <alignment horizontal="center" vertical="center" wrapText="1" shrinkToFit="1"/>
    </xf>
    <xf numFmtId="0" fontId="6" fillId="0" borderId="0" xfId="0" applyFont="1" applyAlignment="1">
      <alignment horizontal="center" wrapText="1" shrinkToFit="1"/>
    </xf>
    <xf numFmtId="0" fontId="6" fillId="0" borderId="19" xfId="0" applyFont="1" applyBorder="1" applyAlignment="1">
      <alignment horizontal="center" vertical="center" shrinkToFit="1"/>
    </xf>
    <xf numFmtId="191" fontId="6" fillId="3" borderId="19" xfId="1" applyNumberFormat="1" applyFont="1" applyFill="1" applyBorder="1" applyAlignment="1" applyProtection="1">
      <alignment horizontal="center" vertical="center" wrapText="1" shrinkToFit="1"/>
    </xf>
    <xf numFmtId="0" fontId="6" fillId="0" borderId="0" xfId="0" applyFont="1" applyAlignment="1">
      <alignment horizontal="left" wrapText="1" shrinkToFi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20" fillId="2" borderId="0" xfId="0" applyFont="1" applyFill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9" fontId="2" fillId="3" borderId="19" xfId="2" applyNumberFormat="1" applyFont="1" applyFill="1" applyBorder="1" applyAlignment="1">
      <alignment horizontal="center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5" borderId="25" xfId="0" applyFont="1" applyFill="1" applyBorder="1" applyAlignment="1">
      <alignment horizontal="left" vertical="top" wrapText="1"/>
    </xf>
    <xf numFmtId="0" fontId="3" fillId="5" borderId="26" xfId="0" applyFont="1" applyFill="1" applyBorder="1" applyAlignment="1">
      <alignment horizontal="left" vertical="top" wrapText="1"/>
    </xf>
    <xf numFmtId="0" fontId="3" fillId="5" borderId="27" xfId="0" applyFont="1" applyFill="1" applyBorder="1" applyAlignment="1">
      <alignment horizontal="left" vertical="top" wrapText="1"/>
    </xf>
    <xf numFmtId="191" fontId="6" fillId="6" borderId="19" xfId="1" applyNumberFormat="1" applyFont="1" applyFill="1" applyBorder="1" applyAlignment="1">
      <alignment horizontal="center" vertical="center" wrapText="1" shrinkToFit="1"/>
    </xf>
    <xf numFmtId="191" fontId="6" fillId="8" borderId="19" xfId="1" applyNumberFormat="1" applyFont="1" applyFill="1" applyBorder="1" applyAlignment="1">
      <alignment horizontal="left" shrinkToFit="1"/>
    </xf>
    <xf numFmtId="191" fontId="6" fillId="9" borderId="19" xfId="1" applyNumberFormat="1" applyFont="1" applyFill="1" applyBorder="1" applyAlignment="1">
      <alignment horizontal="left" shrinkToFit="1"/>
    </xf>
    <xf numFmtId="191" fontId="6" fillId="7" borderId="19" xfId="1" applyNumberFormat="1" applyFont="1" applyFill="1" applyBorder="1" applyAlignment="1">
      <alignment horizontal="center" vertical="center" wrapText="1" shrinkToFit="1"/>
    </xf>
    <xf numFmtId="191" fontId="6" fillId="10" borderId="19" xfId="1" applyNumberFormat="1" applyFont="1" applyFill="1" applyBorder="1" applyAlignment="1">
      <alignment horizontal="center" vertical="center" wrapText="1" shrinkToFit="1"/>
    </xf>
    <xf numFmtId="191" fontId="6" fillId="4" borderId="19" xfId="1" applyNumberFormat="1" applyFont="1" applyFill="1" applyBorder="1" applyAlignment="1">
      <alignment horizontal="center" vertical="center" wrapText="1" shrinkToFit="1"/>
    </xf>
    <xf numFmtId="191" fontId="6" fillId="3" borderId="19" xfId="1" applyNumberFormat="1" applyFont="1" applyFill="1" applyBorder="1" applyAlignment="1">
      <alignment horizontal="center" vertical="center" wrapText="1" shrinkToFit="1"/>
    </xf>
  </cellXfs>
  <cellStyles count="3">
    <cellStyle name="Comma" xfId="1" builtinId="3"/>
    <cellStyle name="Normal" xfId="0" builtinId="0"/>
    <cellStyle name="ปกติ_Sheet1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357188</xdr:colOff>
      <xdr:row>0</xdr:row>
      <xdr:rowOff>16670</xdr:rowOff>
    </xdr:from>
    <xdr:to>
      <xdr:col>6</xdr:col>
      <xdr:colOff>1033465</xdr:colOff>
      <xdr:row>0</xdr:row>
      <xdr:rowOff>690564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155407" y="16670"/>
          <a:ext cx="2676527" cy="67389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XXXXX_1_1_1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4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333375</xdr:colOff>
      <xdr:row>0</xdr:row>
      <xdr:rowOff>28575</xdr:rowOff>
    </xdr:from>
    <xdr:to>
      <xdr:col>6</xdr:col>
      <xdr:colOff>1009652</xdr:colOff>
      <xdr:row>1</xdr:row>
      <xdr:rowOff>9525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66F0F34-DECD-4CD8-8D24-87DA0BF1D0CD}"/>
            </a:ext>
          </a:extLst>
        </xdr:cNvPr>
        <xdr:cNvSpPr/>
      </xdr:nvSpPr>
      <xdr:spPr>
        <a:xfrm>
          <a:off x="5819775" y="28575"/>
          <a:ext cx="2952752" cy="60960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XXXXX_1_1_1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4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tabSelected="1" topLeftCell="A7" zoomScaleNormal="100" zoomScaleSheetLayoutView="85" workbookViewId="0">
      <selection activeCell="A10" sqref="A10:G10"/>
    </sheetView>
  </sheetViews>
  <sheetFormatPr defaultColWidth="8.75" defaultRowHeight="17" x14ac:dyDescent="0.6"/>
  <cols>
    <col min="1" max="1" width="46.83203125" style="120" customWidth="1"/>
    <col min="2" max="3" width="13.1640625" style="120" customWidth="1"/>
    <col min="4" max="5" width="6.4140625" style="120" customWidth="1"/>
    <col min="6" max="6" width="17.1640625" style="120" bestFit="1" customWidth="1"/>
    <col min="7" max="7" width="15.75" style="120" customWidth="1"/>
    <col min="8" max="8" width="20.75" style="120" hidden="1" customWidth="1"/>
    <col min="9" max="16384" width="8.75" style="120"/>
  </cols>
  <sheetData>
    <row r="1" spans="1:7" s="117" customFormat="1" ht="56.25" customHeight="1" x14ac:dyDescent="0.6">
      <c r="A1" s="151" t="s">
        <v>0</v>
      </c>
      <c r="B1" s="151"/>
      <c r="C1" s="151"/>
      <c r="D1" s="151"/>
      <c r="E1" s="151"/>
      <c r="F1" s="116"/>
      <c r="G1" s="116"/>
    </row>
    <row r="2" spans="1:7" ht="24" x14ac:dyDescent="0.8">
      <c r="A2" s="118" t="s">
        <v>1</v>
      </c>
      <c r="B2" s="119"/>
      <c r="C2" s="119"/>
      <c r="D2" s="119"/>
      <c r="E2" s="119"/>
      <c r="F2" s="119"/>
      <c r="G2" s="119"/>
    </row>
    <row r="3" spans="1:7" s="121" customFormat="1" ht="44.5" customHeight="1" x14ac:dyDescent="0.3">
      <c r="A3" s="155" t="s">
        <v>2</v>
      </c>
      <c r="B3" s="155"/>
      <c r="C3" s="155"/>
      <c r="D3" s="155"/>
      <c r="E3" s="155"/>
      <c r="F3" s="155"/>
      <c r="G3" s="155"/>
    </row>
    <row r="4" spans="1:7" ht="24.5" thickBot="1" x14ac:dyDescent="0.85">
      <c r="A4" s="119"/>
      <c r="B4" s="119"/>
      <c r="C4" s="119"/>
      <c r="D4" s="119"/>
      <c r="E4" s="119"/>
      <c r="F4" s="119"/>
      <c r="G4" s="119"/>
    </row>
    <row r="5" spans="1:7" ht="175.5" customHeight="1" x14ac:dyDescent="0.6">
      <c r="A5" s="156" t="s">
        <v>169</v>
      </c>
      <c r="B5" s="157"/>
      <c r="C5" s="157"/>
      <c r="D5" s="158"/>
      <c r="E5" s="157"/>
      <c r="F5" s="157"/>
      <c r="G5" s="158"/>
    </row>
    <row r="6" spans="1:7" ht="147.75" customHeight="1" thickBot="1" x14ac:dyDescent="0.65">
      <c r="A6" s="159" t="s">
        <v>4</v>
      </c>
      <c r="B6" s="160"/>
      <c r="C6" s="160"/>
      <c r="D6" s="161"/>
      <c r="E6" s="160"/>
      <c r="F6" s="160"/>
      <c r="G6" s="161"/>
    </row>
    <row r="7" spans="1:7" ht="107.25" customHeight="1" thickBot="1" x14ac:dyDescent="0.65">
      <c r="A7" s="162" t="s">
        <v>170</v>
      </c>
      <c r="B7" s="163"/>
      <c r="C7" s="163"/>
      <c r="D7" s="164"/>
      <c r="E7" s="163"/>
      <c r="F7" s="165"/>
      <c r="G7" s="164"/>
    </row>
    <row r="8" spans="1:7" ht="90" customHeight="1" x14ac:dyDescent="0.6">
      <c r="A8" s="166" t="s">
        <v>171</v>
      </c>
      <c r="B8" s="167"/>
      <c r="C8" s="167"/>
      <c r="D8" s="168"/>
      <c r="E8" s="168"/>
      <c r="F8" s="167"/>
      <c r="G8" s="168"/>
    </row>
    <row r="9" spans="1:7" ht="49.5" customHeight="1" x14ac:dyDescent="0.6">
      <c r="A9" s="169" t="s">
        <v>172</v>
      </c>
      <c r="B9" s="155"/>
      <c r="C9" s="155"/>
      <c r="D9" s="170"/>
      <c r="E9" s="170"/>
      <c r="F9" s="155"/>
      <c r="G9" s="170"/>
    </row>
    <row r="10" spans="1:7" ht="215" customHeight="1" x14ac:dyDescent="0.6">
      <c r="A10" s="171" t="s">
        <v>8</v>
      </c>
      <c r="B10" s="172"/>
      <c r="C10" s="172"/>
      <c r="D10" s="173"/>
      <c r="E10" s="173"/>
      <c r="F10" s="172"/>
      <c r="G10" s="173"/>
    </row>
    <row r="11" spans="1:7" s="126" customFormat="1" ht="69" x14ac:dyDescent="0.3">
      <c r="A11" s="122" t="s">
        <v>9</v>
      </c>
      <c r="B11" s="123" t="s">
        <v>173</v>
      </c>
      <c r="C11" s="124" t="s">
        <v>174</v>
      </c>
      <c r="D11" s="174" t="s">
        <v>175</v>
      </c>
      <c r="E11" s="174"/>
      <c r="F11" s="125" t="s">
        <v>176</v>
      </c>
      <c r="G11" s="125" t="s">
        <v>14</v>
      </c>
    </row>
    <row r="12" spans="1:7" ht="21" x14ac:dyDescent="0.6">
      <c r="A12" s="127" t="s">
        <v>15</v>
      </c>
      <c r="B12" s="128">
        <f>SUM(B13:B16)</f>
        <v>0</v>
      </c>
      <c r="C12" s="129"/>
      <c r="D12" s="129"/>
      <c r="E12" s="129"/>
      <c r="F12" s="130">
        <f>(SUM(F13:F16))</f>
        <v>0</v>
      </c>
      <c r="G12" s="130"/>
    </row>
    <row r="13" spans="1:7" ht="21" x14ac:dyDescent="0.7">
      <c r="A13" s="131" t="s">
        <v>16</v>
      </c>
      <c r="B13" s="132">
        <f>COUNTIFS(ข้อมูลประกอบ!$F$9:$F$108,สรุป!A13,ข้อมูลประกอบ!$G$9:$G$108,"*อัตราคนครอง*")</f>
        <v>0</v>
      </c>
      <c r="C13" s="132">
        <f>SUMIFS(ข้อมูลประกอบ!$H$9:$H$108,ข้อมูลประกอบ!$F$9:$F$108,สรุป!A13,ข้อมูลประกอบ!$G$9:$G$108,"*อัตราคนครอง*")</f>
        <v>0</v>
      </c>
      <c r="D13" s="133">
        <v>12</v>
      </c>
      <c r="E13" s="134" t="s">
        <v>17</v>
      </c>
      <c r="F13" s="132">
        <f>C13*D13</f>
        <v>0</v>
      </c>
      <c r="G13" s="135"/>
    </row>
    <row r="14" spans="1:7" ht="21" x14ac:dyDescent="0.7">
      <c r="A14" s="131" t="s">
        <v>18</v>
      </c>
      <c r="B14" s="132">
        <f>COUNTIFS(ข้อมูลประกอบ!$F$9:$F$108,สรุป!A14,ข้อมูลประกอบ!$G$9:$G$108,"*อัตราคนครอง*")</f>
        <v>0</v>
      </c>
      <c r="C14" s="132">
        <f>SUMIFS(ข้อมูลประกอบ!$H$9:$H$108,ข้อมูลประกอบ!$F$9:$F$108,สรุป!A14,ข้อมูลประกอบ!$G$9:$G$108,"*อัตราคนครอง*")</f>
        <v>0</v>
      </c>
      <c r="D14" s="133">
        <v>12</v>
      </c>
      <c r="E14" s="134" t="s">
        <v>17</v>
      </c>
      <c r="F14" s="132">
        <f>C14*D14</f>
        <v>0</v>
      </c>
      <c r="G14" s="135"/>
    </row>
    <row r="15" spans="1:7" ht="21" x14ac:dyDescent="0.7">
      <c r="A15" s="131" t="s">
        <v>19</v>
      </c>
      <c r="B15" s="132">
        <f>COUNTIFS(ข้อมูลประกอบ!$F$9:$F$108,สรุป!A15,ข้อมูลประกอบ!$G$9:$G$108,"*อัตราคนครอง*")</f>
        <v>0</v>
      </c>
      <c r="C15" s="132">
        <f>SUMIFS(ข้อมูลประกอบ!$H$9:$H$108,ข้อมูลประกอบ!$F$9:$F$108,สรุป!A15,ข้อมูลประกอบ!$G$9:$G$108,"*อัตราคนครอง*")</f>
        <v>0</v>
      </c>
      <c r="D15" s="133">
        <v>12</v>
      </c>
      <c r="E15" s="134" t="s">
        <v>17</v>
      </c>
      <c r="F15" s="132">
        <f>C15*D15</f>
        <v>0</v>
      </c>
      <c r="G15" s="135"/>
    </row>
    <row r="16" spans="1:7" ht="21" x14ac:dyDescent="0.7">
      <c r="A16" s="131" t="s">
        <v>20</v>
      </c>
      <c r="B16" s="132">
        <f>COUNTIFS(ข้อมูลประกอบ!$F$9:$F$108,สรุป!A16,ข้อมูลประกอบ!$G$9:$G$108,"*อัตราคนครอง*")</f>
        <v>0</v>
      </c>
      <c r="C16" s="132">
        <f>SUMIFS(ข้อมูลประกอบ!$H$9:$H$108,ข้อมูลประกอบ!$F$9:$F$108,สรุป!A16,ข้อมูลประกอบ!$G$9:$G$108,"*อัตราคนครอง*")</f>
        <v>0</v>
      </c>
      <c r="D16" s="133">
        <v>12</v>
      </c>
      <c r="E16" s="134" t="s">
        <v>17</v>
      </c>
      <c r="F16" s="132">
        <f>C16*D16</f>
        <v>0</v>
      </c>
      <c r="G16" s="135"/>
    </row>
    <row r="17" spans="1:8" ht="21" x14ac:dyDescent="0.7">
      <c r="A17" s="131" t="s">
        <v>179</v>
      </c>
      <c r="B17" s="132">
        <f>COUNTIFS(ข้อมูลประกอบ!$G$9:$G$108,"*อัตราว่าง*",ข้อมูลประกอบ!$F$9:$F$108,"*ครู*")</f>
        <v>0</v>
      </c>
      <c r="C17" s="132">
        <f>SUMIFS(ข้อมูลประกอบ!$H$9:$H$108,ข้อมูลประกอบ!$G$9:$G$108,"*อัตราว่าง*",ข้อมูลประกอบ!$F$9:$F$108,"*ครู*")</f>
        <v>0</v>
      </c>
      <c r="D17" s="133">
        <v>12</v>
      </c>
      <c r="E17" s="134" t="s">
        <v>17</v>
      </c>
      <c r="F17" s="132">
        <f>C17*D17</f>
        <v>0</v>
      </c>
      <c r="G17" s="135"/>
    </row>
    <row r="18" spans="1:8" ht="42" x14ac:dyDescent="0.6">
      <c r="A18" s="127" t="s">
        <v>21</v>
      </c>
      <c r="B18" s="128">
        <f>B19+B20+B21+B22</f>
        <v>0</v>
      </c>
      <c r="C18" s="129"/>
      <c r="D18" s="136"/>
      <c r="E18" s="136"/>
      <c r="F18" s="130">
        <f>+F19+F20+F21+F22</f>
        <v>0</v>
      </c>
      <c r="G18" s="130"/>
    </row>
    <row r="19" spans="1:8" ht="21" x14ac:dyDescent="0.6">
      <c r="A19" s="131" t="s">
        <v>16</v>
      </c>
      <c r="B19" s="132">
        <f>COUNTIF(ข้อมูลประกอบ!$F$9:$F$108,สรุป!A19)</f>
        <v>0</v>
      </c>
      <c r="C19" s="132">
        <f>SUMIF(ข้อมูลประกอบ!$F$9:$F$108,สรุป!A19,ข้อมูลประกอบ!$I$9:$I$108)</f>
        <v>0</v>
      </c>
      <c r="D19" s="137">
        <v>12</v>
      </c>
      <c r="E19" s="137" t="s">
        <v>17</v>
      </c>
      <c r="F19" s="132">
        <f t="shared" ref="F19:F24" si="0">C19*D19</f>
        <v>0</v>
      </c>
      <c r="G19" s="135"/>
    </row>
    <row r="20" spans="1:8" ht="21" x14ac:dyDescent="0.6">
      <c r="A20" s="131" t="s">
        <v>18</v>
      </c>
      <c r="B20" s="132">
        <f>COUNTIF(ข้อมูลประกอบ!$F$9:$F$108,สรุป!A20)</f>
        <v>0</v>
      </c>
      <c r="C20" s="132">
        <f>SUMIF(ข้อมูลประกอบ!$F$9:$F$108,สรุป!A20,ข้อมูลประกอบ!$I$9:$I$108)</f>
        <v>0</v>
      </c>
      <c r="D20" s="137">
        <v>12</v>
      </c>
      <c r="E20" s="137" t="s">
        <v>17</v>
      </c>
      <c r="F20" s="132">
        <f t="shared" si="0"/>
        <v>0</v>
      </c>
      <c r="G20" s="135"/>
    </row>
    <row r="21" spans="1:8" ht="21" x14ac:dyDescent="0.6">
      <c r="A21" s="131" t="s">
        <v>19</v>
      </c>
      <c r="B21" s="132">
        <f>COUNTIF(ข้อมูลประกอบ!$F$9:$F$108,สรุป!A21)</f>
        <v>0</v>
      </c>
      <c r="C21" s="132">
        <f>SUMIF(ข้อมูลประกอบ!$F$9:$F$108,สรุป!A21,ข้อมูลประกอบ!$I$9:$I$108)</f>
        <v>0</v>
      </c>
      <c r="D21" s="137">
        <v>12</v>
      </c>
      <c r="E21" s="137" t="s">
        <v>17</v>
      </c>
      <c r="F21" s="132">
        <f t="shared" si="0"/>
        <v>0</v>
      </c>
      <c r="G21" s="135"/>
    </row>
    <row r="22" spans="1:8" ht="21" x14ac:dyDescent="0.6">
      <c r="A22" s="131" t="s">
        <v>20</v>
      </c>
      <c r="B22" s="132">
        <f>COUNTIF(ข้อมูลประกอบ!$F$9:$F$108,สรุป!A22)</f>
        <v>0</v>
      </c>
      <c r="C22" s="132">
        <f>SUMIF(ข้อมูลประกอบ!$F$9:$F$108,สรุป!A22,ข้อมูลประกอบ!$I$9:$I$108)</f>
        <v>0</v>
      </c>
      <c r="D22" s="137">
        <v>12</v>
      </c>
      <c r="E22" s="137" t="s">
        <v>17</v>
      </c>
      <c r="F22" s="132">
        <f t="shared" si="0"/>
        <v>0</v>
      </c>
      <c r="G22" s="135"/>
    </row>
    <row r="23" spans="1:8" ht="21" x14ac:dyDescent="0.7">
      <c r="A23" s="127" t="s">
        <v>22</v>
      </c>
      <c r="B23" s="138">
        <f>COUNTIFS(ข้อมูลประกอบ!$F$9:$F$108,สรุป!H23,ข้อมูลประกอบ!$G$9:$G$108,"*อัตราคนครอง*")</f>
        <v>0</v>
      </c>
      <c r="C23" s="139">
        <f>SUMIFS(ข้อมูลประกอบ!$N$9:$N$108,ข้อมูลประกอบ!$G$9:$G$108,"*อัตราคนครอง*",ข้อมูลประกอบ!$F$9:$F$108,"*นัก*")</f>
        <v>0</v>
      </c>
      <c r="D23" s="136">
        <v>12</v>
      </c>
      <c r="E23" s="129" t="s">
        <v>17</v>
      </c>
      <c r="F23" s="140">
        <f t="shared" si="0"/>
        <v>0</v>
      </c>
      <c r="G23" s="140"/>
      <c r="H23" s="120" t="s">
        <v>23</v>
      </c>
    </row>
    <row r="24" spans="1:8" ht="21" x14ac:dyDescent="0.6">
      <c r="A24" s="131" t="s">
        <v>179</v>
      </c>
      <c r="B24" s="132">
        <f>COUNTIFS(ข้อมูลประกอบ!$G$9:$G$108,"*อัตราว่าง*",ข้อมูลประกอบ!$F$9:$F$108,"*นัก*")</f>
        <v>0</v>
      </c>
      <c r="C24" s="132">
        <f>SUMIFS(ข้อมูลประกอบ!$N$9:$N$108,ข้อมูลประกอบ!$G$9:$G$108,"*อัตราว่าง*",ข้อมูลประกอบ!$F$9:$F$108,"*นัก*")</f>
        <v>0</v>
      </c>
      <c r="D24" s="137">
        <v>12</v>
      </c>
      <c r="E24" s="137" t="s">
        <v>17</v>
      </c>
      <c r="F24" s="132">
        <f t="shared" si="0"/>
        <v>0</v>
      </c>
      <c r="G24" s="150"/>
    </row>
    <row r="25" spans="1:8" s="142" customFormat="1" ht="42" x14ac:dyDescent="0.3">
      <c r="A25" s="127" t="s">
        <v>24</v>
      </c>
      <c r="B25" s="141">
        <f>COUNTIF(ข้อมูลประกอบ!$F$9:$F$108,สรุป!H25)</f>
        <v>0</v>
      </c>
      <c r="C25" s="129">
        <f>SUMIF(ข้อมูลประกอบ!$F$9:$F$108,สรุป!H25,ข้อมูลประกอบ!$U$9:$U$108)</f>
        <v>0</v>
      </c>
      <c r="D25" s="136">
        <v>80</v>
      </c>
      <c r="E25" s="136" t="s">
        <v>25</v>
      </c>
      <c r="F25" s="140">
        <f>C25</f>
        <v>0</v>
      </c>
      <c r="G25" s="140"/>
      <c r="H25" s="142" t="s">
        <v>26</v>
      </c>
    </row>
    <row r="26" spans="1:8" s="142" customFormat="1" ht="41.25" customHeight="1" x14ac:dyDescent="0.3">
      <c r="A26" s="127" t="s">
        <v>27</v>
      </c>
      <c r="B26" s="141">
        <f>COUNTIF(ข้อมูลประกอบ!$F$9:$F$108,สรุป!H26)</f>
        <v>0</v>
      </c>
      <c r="C26" s="129">
        <f>SUMIF(ข้อมูลประกอบ!$F$9:$F$108,สรุป!H26,ข้อมูลประกอบ!$X$9:$X$108)</f>
        <v>0</v>
      </c>
      <c r="D26" s="136">
        <v>80</v>
      </c>
      <c r="E26" s="136" t="s">
        <v>25</v>
      </c>
      <c r="F26" s="140">
        <f>C26</f>
        <v>0</v>
      </c>
      <c r="G26" s="140"/>
      <c r="H26" s="142" t="s">
        <v>28</v>
      </c>
    </row>
    <row r="27" spans="1:8" ht="21" x14ac:dyDescent="0.6">
      <c r="A27" s="143" t="s">
        <v>29</v>
      </c>
      <c r="B27" s="128">
        <f>B12</f>
        <v>0</v>
      </c>
      <c r="C27" s="129">
        <f>ข้อมูลประกอบ!L7</f>
        <v>0</v>
      </c>
      <c r="D27" s="136">
        <v>12</v>
      </c>
      <c r="E27" s="129" t="s">
        <v>17</v>
      </c>
      <c r="F27" s="140">
        <f>C27*D27</f>
        <v>0</v>
      </c>
      <c r="G27" s="128"/>
    </row>
    <row r="28" spans="1:8" ht="18.75" customHeight="1" x14ac:dyDescent="0.6">
      <c r="A28" s="143" t="s">
        <v>30</v>
      </c>
      <c r="B28" s="141">
        <f>COUNTIF(ข้อมูลประกอบ!P9:P108,"&gt;1")</f>
        <v>0</v>
      </c>
      <c r="C28" s="141">
        <f>SUMIF(ข้อมูลประกอบ!$P$9:$P$108,"&gt;1",ข้อมูลประกอบ!$P$9:$P$108)</f>
        <v>0</v>
      </c>
      <c r="D28" s="136">
        <v>12</v>
      </c>
      <c r="E28" s="129" t="s">
        <v>17</v>
      </c>
      <c r="F28" s="140">
        <f>C28*D28</f>
        <v>0</v>
      </c>
      <c r="G28" s="140"/>
    </row>
    <row r="29" spans="1:8" ht="21.5" thickBot="1" x14ac:dyDescent="0.65">
      <c r="A29" s="144" t="s">
        <v>31</v>
      </c>
      <c r="B29" s="145"/>
      <c r="C29" s="146"/>
      <c r="D29" s="147"/>
      <c r="E29" s="147"/>
      <c r="F29" s="148">
        <f>ROUND(SUM(F12,F18,F23,F25,F26,F27,F28),-2)</f>
        <v>0</v>
      </c>
      <c r="G29" s="149"/>
    </row>
    <row r="30" spans="1:8" ht="72" customHeight="1" thickTop="1" thickBot="1" x14ac:dyDescent="0.65">
      <c r="A30" s="175" t="s">
        <v>177</v>
      </c>
      <c r="B30" s="176"/>
      <c r="C30" s="176"/>
      <c r="D30" s="176"/>
      <c r="E30" s="176"/>
      <c r="F30" s="176"/>
      <c r="G30" s="176"/>
    </row>
    <row r="31" spans="1:8" s="117" customFormat="1" ht="66.75" customHeight="1" thickBot="1" x14ac:dyDescent="0.65">
      <c r="A31" s="152" t="s">
        <v>178</v>
      </c>
      <c r="B31" s="153"/>
      <c r="C31" s="153"/>
      <c r="D31" s="153"/>
      <c r="E31" s="153"/>
      <c r="F31" s="153"/>
      <c r="G31" s="154"/>
    </row>
  </sheetData>
  <mergeCells count="11">
    <mergeCell ref="A1:E1"/>
    <mergeCell ref="A31:G31"/>
    <mergeCell ref="A3:G3"/>
    <mergeCell ref="A5:G5"/>
    <mergeCell ref="A6:G6"/>
    <mergeCell ref="A7:G7"/>
    <mergeCell ref="A8:G8"/>
    <mergeCell ref="A9:G9"/>
    <mergeCell ref="A10:G10"/>
    <mergeCell ref="D11:E11"/>
    <mergeCell ref="A30:G30"/>
  </mergeCells>
  <printOptions horizontalCentered="1"/>
  <pageMargins left="0.43307086614173229" right="0.19685039370078741" top="0.74803149606299213" bottom="0.74803149606299213" header="0.31496062992125984" footer="0.31496062992125984"/>
  <pageSetup paperSize="9" scale="82" fitToHeight="0" orientation="portrait" r:id="rId1"/>
  <rowBreaks count="1" manualBreakCount="1">
    <brk id="1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8"/>
  <sheetViews>
    <sheetView view="pageBreakPreview" zoomScaleNormal="70" zoomScaleSheetLayoutView="100" workbookViewId="0">
      <selection activeCell="H9" sqref="H9"/>
    </sheetView>
  </sheetViews>
  <sheetFormatPr defaultRowHeight="24" x14ac:dyDescent="0.8"/>
  <cols>
    <col min="1" max="1" width="13.83203125" style="56" customWidth="1"/>
    <col min="2" max="2" width="30.4140625" style="108" bestFit="1" customWidth="1"/>
    <col min="3" max="3" width="12.1640625" style="115" bestFit="1" customWidth="1"/>
    <col min="4" max="4" width="19.75" style="115" customWidth="1"/>
    <col min="5" max="5" width="26.58203125" style="108" bestFit="1" customWidth="1"/>
    <col min="6" max="6" width="21.4140625" style="85" bestFit="1" customWidth="1"/>
    <col min="7" max="7" width="29.58203125" style="85" customWidth="1"/>
    <col min="8" max="9" width="20.25" style="86" customWidth="1"/>
    <col min="10" max="10" width="21.25" style="86" bestFit="1" customWidth="1"/>
    <col min="11" max="11" width="11.1640625" style="86" hidden="1" customWidth="1"/>
    <col min="12" max="12" width="20.1640625" style="86" bestFit="1" customWidth="1"/>
    <col min="13" max="13" width="20.25" style="87" customWidth="1"/>
    <col min="14" max="14" width="18.25" style="86" bestFit="1" customWidth="1"/>
    <col min="15" max="15" width="18.25" style="86" customWidth="1"/>
    <col min="16" max="17" width="21.83203125" style="86" bestFit="1" customWidth="1"/>
    <col min="18" max="24" width="18.75" style="86" customWidth="1"/>
    <col min="25" max="25" width="17.25" style="32" bestFit="1" customWidth="1"/>
    <col min="26" max="243" width="9.1640625" style="32"/>
    <col min="244" max="244" width="4.75" style="32" customWidth="1"/>
    <col min="245" max="245" width="19" style="32" customWidth="1"/>
    <col min="246" max="246" width="4.58203125" style="32" customWidth="1"/>
    <col min="247" max="248" width="9.1640625" style="32" customWidth="1"/>
    <col min="249" max="249" width="21" style="32" customWidth="1"/>
    <col min="250" max="250" width="9.75" style="32" customWidth="1"/>
    <col min="251" max="251" width="9.1640625" style="32" customWidth="1"/>
    <col min="252" max="252" width="8.83203125" style="32" customWidth="1"/>
    <col min="253" max="254" width="10.4140625" style="32" customWidth="1"/>
    <col min="255" max="255" width="9.25" style="32" customWidth="1"/>
    <col min="256" max="256" width="9.83203125" style="32" customWidth="1"/>
    <col min="257" max="259" width="11.4140625" style="32" customWidth="1"/>
    <col min="260" max="260" width="10.1640625" style="32" customWidth="1"/>
    <col min="261" max="261" width="10.4140625" style="32" customWidth="1"/>
    <col min="262" max="262" width="17.58203125" style="32" customWidth="1"/>
    <col min="263" max="499" width="9.1640625" style="32"/>
    <col min="500" max="500" width="4.75" style="32" customWidth="1"/>
    <col min="501" max="501" width="19" style="32" customWidth="1"/>
    <col min="502" max="502" width="4.58203125" style="32" customWidth="1"/>
    <col min="503" max="504" width="9.1640625" style="32" customWidth="1"/>
    <col min="505" max="505" width="21" style="32" customWidth="1"/>
    <col min="506" max="506" width="9.75" style="32" customWidth="1"/>
    <col min="507" max="507" width="9.1640625" style="32" customWidth="1"/>
    <col min="508" max="508" width="8.83203125" style="32" customWidth="1"/>
    <col min="509" max="510" width="10.4140625" style="32" customWidth="1"/>
    <col min="511" max="511" width="9.25" style="32" customWidth="1"/>
    <col min="512" max="512" width="9.83203125" style="32" customWidth="1"/>
    <col min="513" max="515" width="11.4140625" style="32" customWidth="1"/>
    <col min="516" max="516" width="10.1640625" style="32" customWidth="1"/>
    <col min="517" max="517" width="10.4140625" style="32" customWidth="1"/>
    <col min="518" max="518" width="17.58203125" style="32" customWidth="1"/>
    <col min="519" max="755" width="9.1640625" style="32"/>
    <col min="756" max="756" width="4.75" style="32" customWidth="1"/>
    <col min="757" max="757" width="19" style="32" customWidth="1"/>
    <col min="758" max="758" width="4.58203125" style="32" customWidth="1"/>
    <col min="759" max="760" width="9.1640625" style="32" customWidth="1"/>
    <col min="761" max="761" width="21" style="32" customWidth="1"/>
    <col min="762" max="762" width="9.75" style="32" customWidth="1"/>
    <col min="763" max="763" width="9.1640625" style="32" customWidth="1"/>
    <col min="764" max="764" width="8.83203125" style="32" customWidth="1"/>
    <col min="765" max="766" width="10.4140625" style="32" customWidth="1"/>
    <col min="767" max="767" width="9.25" style="32" customWidth="1"/>
    <col min="768" max="768" width="9.83203125" style="32" customWidth="1"/>
    <col min="769" max="771" width="11.4140625" style="32" customWidth="1"/>
    <col min="772" max="772" width="10.1640625" style="32" customWidth="1"/>
    <col min="773" max="773" width="10.4140625" style="32" customWidth="1"/>
    <col min="774" max="774" width="17.58203125" style="32" customWidth="1"/>
    <col min="775" max="1011" width="9.1640625" style="32"/>
    <col min="1012" max="1012" width="4.75" style="32" customWidth="1"/>
    <col min="1013" max="1013" width="19" style="32" customWidth="1"/>
    <col min="1014" max="1014" width="4.58203125" style="32" customWidth="1"/>
    <col min="1015" max="1016" width="9.1640625" style="32" customWidth="1"/>
    <col min="1017" max="1017" width="21" style="32" customWidth="1"/>
    <col min="1018" max="1018" width="9.75" style="32" customWidth="1"/>
    <col min="1019" max="1019" width="9.1640625" style="32" customWidth="1"/>
    <col min="1020" max="1020" width="8.83203125" style="32" customWidth="1"/>
    <col min="1021" max="1022" width="10.4140625" style="32" customWidth="1"/>
    <col min="1023" max="1023" width="9.25" style="32" customWidth="1"/>
    <col min="1024" max="1024" width="9.83203125" style="32" customWidth="1"/>
    <col min="1025" max="1027" width="11.4140625" style="32" customWidth="1"/>
    <col min="1028" max="1028" width="10.1640625" style="32" customWidth="1"/>
    <col min="1029" max="1029" width="10.4140625" style="32" customWidth="1"/>
    <col min="1030" max="1030" width="17.58203125" style="32" customWidth="1"/>
    <col min="1031" max="1267" width="9.1640625" style="32"/>
    <col min="1268" max="1268" width="4.75" style="32" customWidth="1"/>
    <col min="1269" max="1269" width="19" style="32" customWidth="1"/>
    <col min="1270" max="1270" width="4.58203125" style="32" customWidth="1"/>
    <col min="1271" max="1272" width="9.1640625" style="32" customWidth="1"/>
    <col min="1273" max="1273" width="21" style="32" customWidth="1"/>
    <col min="1274" max="1274" width="9.75" style="32" customWidth="1"/>
    <col min="1275" max="1275" width="9.1640625" style="32" customWidth="1"/>
    <col min="1276" max="1276" width="8.83203125" style="32" customWidth="1"/>
    <col min="1277" max="1278" width="10.4140625" style="32" customWidth="1"/>
    <col min="1279" max="1279" width="9.25" style="32" customWidth="1"/>
    <col min="1280" max="1280" width="9.83203125" style="32" customWidth="1"/>
    <col min="1281" max="1283" width="11.4140625" style="32" customWidth="1"/>
    <col min="1284" max="1284" width="10.1640625" style="32" customWidth="1"/>
    <col min="1285" max="1285" width="10.4140625" style="32" customWidth="1"/>
    <col min="1286" max="1286" width="17.58203125" style="32" customWidth="1"/>
    <col min="1287" max="1523" width="9.1640625" style="32"/>
    <col min="1524" max="1524" width="4.75" style="32" customWidth="1"/>
    <col min="1525" max="1525" width="19" style="32" customWidth="1"/>
    <col min="1526" max="1526" width="4.58203125" style="32" customWidth="1"/>
    <col min="1527" max="1528" width="9.1640625" style="32" customWidth="1"/>
    <col min="1529" max="1529" width="21" style="32" customWidth="1"/>
    <col min="1530" max="1530" width="9.75" style="32" customWidth="1"/>
    <col min="1531" max="1531" width="9.1640625" style="32" customWidth="1"/>
    <col min="1532" max="1532" width="8.83203125" style="32" customWidth="1"/>
    <col min="1533" max="1534" width="10.4140625" style="32" customWidth="1"/>
    <col min="1535" max="1535" width="9.25" style="32" customWidth="1"/>
    <col min="1536" max="1536" width="9.83203125" style="32" customWidth="1"/>
    <col min="1537" max="1539" width="11.4140625" style="32" customWidth="1"/>
    <col min="1540" max="1540" width="10.1640625" style="32" customWidth="1"/>
    <col min="1541" max="1541" width="10.4140625" style="32" customWidth="1"/>
    <col min="1542" max="1542" width="17.58203125" style="32" customWidth="1"/>
    <col min="1543" max="1779" width="9.1640625" style="32"/>
    <col min="1780" max="1780" width="4.75" style="32" customWidth="1"/>
    <col min="1781" max="1781" width="19" style="32" customWidth="1"/>
    <col min="1782" max="1782" width="4.58203125" style="32" customWidth="1"/>
    <col min="1783" max="1784" width="9.1640625" style="32" customWidth="1"/>
    <col min="1785" max="1785" width="21" style="32" customWidth="1"/>
    <col min="1786" max="1786" width="9.75" style="32" customWidth="1"/>
    <col min="1787" max="1787" width="9.1640625" style="32" customWidth="1"/>
    <col min="1788" max="1788" width="8.83203125" style="32" customWidth="1"/>
    <col min="1789" max="1790" width="10.4140625" style="32" customWidth="1"/>
    <col min="1791" max="1791" width="9.25" style="32" customWidth="1"/>
    <col min="1792" max="1792" width="9.83203125" style="32" customWidth="1"/>
    <col min="1793" max="1795" width="11.4140625" style="32" customWidth="1"/>
    <col min="1796" max="1796" width="10.1640625" style="32" customWidth="1"/>
    <col min="1797" max="1797" width="10.4140625" style="32" customWidth="1"/>
    <col min="1798" max="1798" width="17.58203125" style="32" customWidth="1"/>
    <col min="1799" max="2035" width="9.1640625" style="32"/>
    <col min="2036" max="2036" width="4.75" style="32" customWidth="1"/>
    <col min="2037" max="2037" width="19" style="32" customWidth="1"/>
    <col min="2038" max="2038" width="4.58203125" style="32" customWidth="1"/>
    <col min="2039" max="2040" width="9.1640625" style="32" customWidth="1"/>
    <col min="2041" max="2041" width="21" style="32" customWidth="1"/>
    <col min="2042" max="2042" width="9.75" style="32" customWidth="1"/>
    <col min="2043" max="2043" width="9.1640625" style="32" customWidth="1"/>
    <col min="2044" max="2044" width="8.83203125" style="32" customWidth="1"/>
    <col min="2045" max="2046" width="10.4140625" style="32" customWidth="1"/>
    <col min="2047" max="2047" width="9.25" style="32" customWidth="1"/>
    <col min="2048" max="2048" width="9.83203125" style="32" customWidth="1"/>
    <col min="2049" max="2051" width="11.4140625" style="32" customWidth="1"/>
    <col min="2052" max="2052" width="10.1640625" style="32" customWidth="1"/>
    <col min="2053" max="2053" width="10.4140625" style="32" customWidth="1"/>
    <col min="2054" max="2054" width="17.58203125" style="32" customWidth="1"/>
    <col min="2055" max="2291" width="9.1640625" style="32"/>
    <col min="2292" max="2292" width="4.75" style="32" customWidth="1"/>
    <col min="2293" max="2293" width="19" style="32" customWidth="1"/>
    <col min="2294" max="2294" width="4.58203125" style="32" customWidth="1"/>
    <col min="2295" max="2296" width="9.1640625" style="32" customWidth="1"/>
    <col min="2297" max="2297" width="21" style="32" customWidth="1"/>
    <col min="2298" max="2298" width="9.75" style="32" customWidth="1"/>
    <col min="2299" max="2299" width="9.1640625" style="32" customWidth="1"/>
    <col min="2300" max="2300" width="8.83203125" style="32" customWidth="1"/>
    <col min="2301" max="2302" width="10.4140625" style="32" customWidth="1"/>
    <col min="2303" max="2303" width="9.25" style="32" customWidth="1"/>
    <col min="2304" max="2304" width="9.83203125" style="32" customWidth="1"/>
    <col min="2305" max="2307" width="11.4140625" style="32" customWidth="1"/>
    <col min="2308" max="2308" width="10.1640625" style="32" customWidth="1"/>
    <col min="2309" max="2309" width="10.4140625" style="32" customWidth="1"/>
    <col min="2310" max="2310" width="17.58203125" style="32" customWidth="1"/>
    <col min="2311" max="2547" width="9.1640625" style="32"/>
    <col min="2548" max="2548" width="4.75" style="32" customWidth="1"/>
    <col min="2549" max="2549" width="19" style="32" customWidth="1"/>
    <col min="2550" max="2550" width="4.58203125" style="32" customWidth="1"/>
    <col min="2551" max="2552" width="9.1640625" style="32" customWidth="1"/>
    <col min="2553" max="2553" width="21" style="32" customWidth="1"/>
    <col min="2554" max="2554" width="9.75" style="32" customWidth="1"/>
    <col min="2555" max="2555" width="9.1640625" style="32" customWidth="1"/>
    <col min="2556" max="2556" width="8.83203125" style="32" customWidth="1"/>
    <col min="2557" max="2558" width="10.4140625" style="32" customWidth="1"/>
    <col min="2559" max="2559" width="9.25" style="32" customWidth="1"/>
    <col min="2560" max="2560" width="9.83203125" style="32" customWidth="1"/>
    <col min="2561" max="2563" width="11.4140625" style="32" customWidth="1"/>
    <col min="2564" max="2564" width="10.1640625" style="32" customWidth="1"/>
    <col min="2565" max="2565" width="10.4140625" style="32" customWidth="1"/>
    <col min="2566" max="2566" width="17.58203125" style="32" customWidth="1"/>
    <col min="2567" max="2803" width="9.1640625" style="32"/>
    <col min="2804" max="2804" width="4.75" style="32" customWidth="1"/>
    <col min="2805" max="2805" width="19" style="32" customWidth="1"/>
    <col min="2806" max="2806" width="4.58203125" style="32" customWidth="1"/>
    <col min="2807" max="2808" width="9.1640625" style="32" customWidth="1"/>
    <col min="2809" max="2809" width="21" style="32" customWidth="1"/>
    <col min="2810" max="2810" width="9.75" style="32" customWidth="1"/>
    <col min="2811" max="2811" width="9.1640625" style="32" customWidth="1"/>
    <col min="2812" max="2812" width="8.83203125" style="32" customWidth="1"/>
    <col min="2813" max="2814" width="10.4140625" style="32" customWidth="1"/>
    <col min="2815" max="2815" width="9.25" style="32" customWidth="1"/>
    <col min="2816" max="2816" width="9.83203125" style="32" customWidth="1"/>
    <col min="2817" max="2819" width="11.4140625" style="32" customWidth="1"/>
    <col min="2820" max="2820" width="10.1640625" style="32" customWidth="1"/>
    <col min="2821" max="2821" width="10.4140625" style="32" customWidth="1"/>
    <col min="2822" max="2822" width="17.58203125" style="32" customWidth="1"/>
    <col min="2823" max="3059" width="9.1640625" style="32"/>
    <col min="3060" max="3060" width="4.75" style="32" customWidth="1"/>
    <col min="3061" max="3061" width="19" style="32" customWidth="1"/>
    <col min="3062" max="3062" width="4.58203125" style="32" customWidth="1"/>
    <col min="3063" max="3064" width="9.1640625" style="32" customWidth="1"/>
    <col min="3065" max="3065" width="21" style="32" customWidth="1"/>
    <col min="3066" max="3066" width="9.75" style="32" customWidth="1"/>
    <col min="3067" max="3067" width="9.1640625" style="32" customWidth="1"/>
    <col min="3068" max="3068" width="8.83203125" style="32" customWidth="1"/>
    <col min="3069" max="3070" width="10.4140625" style="32" customWidth="1"/>
    <col min="3071" max="3071" width="9.25" style="32" customWidth="1"/>
    <col min="3072" max="3072" width="9.83203125" style="32" customWidth="1"/>
    <col min="3073" max="3075" width="11.4140625" style="32" customWidth="1"/>
    <col min="3076" max="3076" width="10.1640625" style="32" customWidth="1"/>
    <col min="3077" max="3077" width="10.4140625" style="32" customWidth="1"/>
    <col min="3078" max="3078" width="17.58203125" style="32" customWidth="1"/>
    <col min="3079" max="3315" width="9.1640625" style="32"/>
    <col min="3316" max="3316" width="4.75" style="32" customWidth="1"/>
    <col min="3317" max="3317" width="19" style="32" customWidth="1"/>
    <col min="3318" max="3318" width="4.58203125" style="32" customWidth="1"/>
    <col min="3319" max="3320" width="9.1640625" style="32" customWidth="1"/>
    <col min="3321" max="3321" width="21" style="32" customWidth="1"/>
    <col min="3322" max="3322" width="9.75" style="32" customWidth="1"/>
    <col min="3323" max="3323" width="9.1640625" style="32" customWidth="1"/>
    <col min="3324" max="3324" width="8.83203125" style="32" customWidth="1"/>
    <col min="3325" max="3326" width="10.4140625" style="32" customWidth="1"/>
    <col min="3327" max="3327" width="9.25" style="32" customWidth="1"/>
    <col min="3328" max="3328" width="9.83203125" style="32" customWidth="1"/>
    <col min="3329" max="3331" width="11.4140625" style="32" customWidth="1"/>
    <col min="3332" max="3332" width="10.1640625" style="32" customWidth="1"/>
    <col min="3333" max="3333" width="10.4140625" style="32" customWidth="1"/>
    <col min="3334" max="3334" width="17.58203125" style="32" customWidth="1"/>
    <col min="3335" max="3571" width="9.1640625" style="32"/>
    <col min="3572" max="3572" width="4.75" style="32" customWidth="1"/>
    <col min="3573" max="3573" width="19" style="32" customWidth="1"/>
    <col min="3574" max="3574" width="4.58203125" style="32" customWidth="1"/>
    <col min="3575" max="3576" width="9.1640625" style="32" customWidth="1"/>
    <col min="3577" max="3577" width="21" style="32" customWidth="1"/>
    <col min="3578" max="3578" width="9.75" style="32" customWidth="1"/>
    <col min="3579" max="3579" width="9.1640625" style="32" customWidth="1"/>
    <col min="3580" max="3580" width="8.83203125" style="32" customWidth="1"/>
    <col min="3581" max="3582" width="10.4140625" style="32" customWidth="1"/>
    <col min="3583" max="3583" width="9.25" style="32" customWidth="1"/>
    <col min="3584" max="3584" width="9.83203125" style="32" customWidth="1"/>
    <col min="3585" max="3587" width="11.4140625" style="32" customWidth="1"/>
    <col min="3588" max="3588" width="10.1640625" style="32" customWidth="1"/>
    <col min="3589" max="3589" width="10.4140625" style="32" customWidth="1"/>
    <col min="3590" max="3590" width="17.58203125" style="32" customWidth="1"/>
    <col min="3591" max="3827" width="9.1640625" style="32"/>
    <col min="3828" max="3828" width="4.75" style="32" customWidth="1"/>
    <col min="3829" max="3829" width="19" style="32" customWidth="1"/>
    <col min="3830" max="3830" width="4.58203125" style="32" customWidth="1"/>
    <col min="3831" max="3832" width="9.1640625" style="32" customWidth="1"/>
    <col min="3833" max="3833" width="21" style="32" customWidth="1"/>
    <col min="3834" max="3834" width="9.75" style="32" customWidth="1"/>
    <col min="3835" max="3835" width="9.1640625" style="32" customWidth="1"/>
    <col min="3836" max="3836" width="8.83203125" style="32" customWidth="1"/>
    <col min="3837" max="3838" width="10.4140625" style="32" customWidth="1"/>
    <col min="3839" max="3839" width="9.25" style="32" customWidth="1"/>
    <col min="3840" max="3840" width="9.83203125" style="32" customWidth="1"/>
    <col min="3841" max="3843" width="11.4140625" style="32" customWidth="1"/>
    <col min="3844" max="3844" width="10.1640625" style="32" customWidth="1"/>
    <col min="3845" max="3845" width="10.4140625" style="32" customWidth="1"/>
    <col min="3846" max="3846" width="17.58203125" style="32" customWidth="1"/>
    <col min="3847" max="4083" width="9.1640625" style="32"/>
    <col min="4084" max="4084" width="4.75" style="32" customWidth="1"/>
    <col min="4085" max="4085" width="19" style="32" customWidth="1"/>
    <col min="4086" max="4086" width="4.58203125" style="32" customWidth="1"/>
    <col min="4087" max="4088" width="9.1640625" style="32" customWidth="1"/>
    <col min="4089" max="4089" width="21" style="32" customWidth="1"/>
    <col min="4090" max="4090" width="9.75" style="32" customWidth="1"/>
    <col min="4091" max="4091" width="9.1640625" style="32" customWidth="1"/>
    <col min="4092" max="4092" width="8.83203125" style="32" customWidth="1"/>
    <col min="4093" max="4094" width="10.4140625" style="32" customWidth="1"/>
    <col min="4095" max="4095" width="9.25" style="32" customWidth="1"/>
    <col min="4096" max="4096" width="9.83203125" style="32" customWidth="1"/>
    <col min="4097" max="4099" width="11.4140625" style="32" customWidth="1"/>
    <col min="4100" max="4100" width="10.1640625" style="32" customWidth="1"/>
    <col min="4101" max="4101" width="10.4140625" style="32" customWidth="1"/>
    <col min="4102" max="4102" width="17.58203125" style="32" customWidth="1"/>
    <col min="4103" max="4339" width="9.1640625" style="32"/>
    <col min="4340" max="4340" width="4.75" style="32" customWidth="1"/>
    <col min="4341" max="4341" width="19" style="32" customWidth="1"/>
    <col min="4342" max="4342" width="4.58203125" style="32" customWidth="1"/>
    <col min="4343" max="4344" width="9.1640625" style="32" customWidth="1"/>
    <col min="4345" max="4345" width="21" style="32" customWidth="1"/>
    <col min="4346" max="4346" width="9.75" style="32" customWidth="1"/>
    <col min="4347" max="4347" width="9.1640625" style="32" customWidth="1"/>
    <col min="4348" max="4348" width="8.83203125" style="32" customWidth="1"/>
    <col min="4349" max="4350" width="10.4140625" style="32" customWidth="1"/>
    <col min="4351" max="4351" width="9.25" style="32" customWidth="1"/>
    <col min="4352" max="4352" width="9.83203125" style="32" customWidth="1"/>
    <col min="4353" max="4355" width="11.4140625" style="32" customWidth="1"/>
    <col min="4356" max="4356" width="10.1640625" style="32" customWidth="1"/>
    <col min="4357" max="4357" width="10.4140625" style="32" customWidth="1"/>
    <col min="4358" max="4358" width="17.58203125" style="32" customWidth="1"/>
    <col min="4359" max="4595" width="9.1640625" style="32"/>
    <col min="4596" max="4596" width="4.75" style="32" customWidth="1"/>
    <col min="4597" max="4597" width="19" style="32" customWidth="1"/>
    <col min="4598" max="4598" width="4.58203125" style="32" customWidth="1"/>
    <col min="4599" max="4600" width="9.1640625" style="32" customWidth="1"/>
    <col min="4601" max="4601" width="21" style="32" customWidth="1"/>
    <col min="4602" max="4602" width="9.75" style="32" customWidth="1"/>
    <col min="4603" max="4603" width="9.1640625" style="32" customWidth="1"/>
    <col min="4604" max="4604" width="8.83203125" style="32" customWidth="1"/>
    <col min="4605" max="4606" width="10.4140625" style="32" customWidth="1"/>
    <col min="4607" max="4607" width="9.25" style="32" customWidth="1"/>
    <col min="4608" max="4608" width="9.83203125" style="32" customWidth="1"/>
    <col min="4609" max="4611" width="11.4140625" style="32" customWidth="1"/>
    <col min="4612" max="4612" width="10.1640625" style="32" customWidth="1"/>
    <col min="4613" max="4613" width="10.4140625" style="32" customWidth="1"/>
    <col min="4614" max="4614" width="17.58203125" style="32" customWidth="1"/>
    <col min="4615" max="4851" width="9.1640625" style="32"/>
    <col min="4852" max="4852" width="4.75" style="32" customWidth="1"/>
    <col min="4853" max="4853" width="19" style="32" customWidth="1"/>
    <col min="4854" max="4854" width="4.58203125" style="32" customWidth="1"/>
    <col min="4855" max="4856" width="9.1640625" style="32" customWidth="1"/>
    <col min="4857" max="4857" width="21" style="32" customWidth="1"/>
    <col min="4858" max="4858" width="9.75" style="32" customWidth="1"/>
    <col min="4859" max="4859" width="9.1640625" style="32" customWidth="1"/>
    <col min="4860" max="4860" width="8.83203125" style="32" customWidth="1"/>
    <col min="4861" max="4862" width="10.4140625" style="32" customWidth="1"/>
    <col min="4863" max="4863" width="9.25" style="32" customWidth="1"/>
    <col min="4864" max="4864" width="9.83203125" style="32" customWidth="1"/>
    <col min="4865" max="4867" width="11.4140625" style="32" customWidth="1"/>
    <col min="4868" max="4868" width="10.1640625" style="32" customWidth="1"/>
    <col min="4869" max="4869" width="10.4140625" style="32" customWidth="1"/>
    <col min="4870" max="4870" width="17.58203125" style="32" customWidth="1"/>
    <col min="4871" max="5107" width="9.1640625" style="32"/>
    <col min="5108" max="5108" width="4.75" style="32" customWidth="1"/>
    <col min="5109" max="5109" width="19" style="32" customWidth="1"/>
    <col min="5110" max="5110" width="4.58203125" style="32" customWidth="1"/>
    <col min="5111" max="5112" width="9.1640625" style="32" customWidth="1"/>
    <col min="5113" max="5113" width="21" style="32" customWidth="1"/>
    <col min="5114" max="5114" width="9.75" style="32" customWidth="1"/>
    <col min="5115" max="5115" width="9.1640625" style="32" customWidth="1"/>
    <col min="5116" max="5116" width="8.83203125" style="32" customWidth="1"/>
    <col min="5117" max="5118" width="10.4140625" style="32" customWidth="1"/>
    <col min="5119" max="5119" width="9.25" style="32" customWidth="1"/>
    <col min="5120" max="5120" width="9.83203125" style="32" customWidth="1"/>
    <col min="5121" max="5123" width="11.4140625" style="32" customWidth="1"/>
    <col min="5124" max="5124" width="10.1640625" style="32" customWidth="1"/>
    <col min="5125" max="5125" width="10.4140625" style="32" customWidth="1"/>
    <col min="5126" max="5126" width="17.58203125" style="32" customWidth="1"/>
    <col min="5127" max="5363" width="9.1640625" style="32"/>
    <col min="5364" max="5364" width="4.75" style="32" customWidth="1"/>
    <col min="5365" max="5365" width="19" style="32" customWidth="1"/>
    <col min="5366" max="5366" width="4.58203125" style="32" customWidth="1"/>
    <col min="5367" max="5368" width="9.1640625" style="32" customWidth="1"/>
    <col min="5369" max="5369" width="21" style="32" customWidth="1"/>
    <col min="5370" max="5370" width="9.75" style="32" customWidth="1"/>
    <col min="5371" max="5371" width="9.1640625" style="32" customWidth="1"/>
    <col min="5372" max="5372" width="8.83203125" style="32" customWidth="1"/>
    <col min="5373" max="5374" width="10.4140625" style="32" customWidth="1"/>
    <col min="5375" max="5375" width="9.25" style="32" customWidth="1"/>
    <col min="5376" max="5376" width="9.83203125" style="32" customWidth="1"/>
    <col min="5377" max="5379" width="11.4140625" style="32" customWidth="1"/>
    <col min="5380" max="5380" width="10.1640625" style="32" customWidth="1"/>
    <col min="5381" max="5381" width="10.4140625" style="32" customWidth="1"/>
    <col min="5382" max="5382" width="17.58203125" style="32" customWidth="1"/>
    <col min="5383" max="5619" width="9.1640625" style="32"/>
    <col min="5620" max="5620" width="4.75" style="32" customWidth="1"/>
    <col min="5621" max="5621" width="19" style="32" customWidth="1"/>
    <col min="5622" max="5622" width="4.58203125" style="32" customWidth="1"/>
    <col min="5623" max="5624" width="9.1640625" style="32" customWidth="1"/>
    <col min="5625" max="5625" width="21" style="32" customWidth="1"/>
    <col min="5626" max="5626" width="9.75" style="32" customWidth="1"/>
    <col min="5627" max="5627" width="9.1640625" style="32" customWidth="1"/>
    <col min="5628" max="5628" width="8.83203125" style="32" customWidth="1"/>
    <col min="5629" max="5630" width="10.4140625" style="32" customWidth="1"/>
    <col min="5631" max="5631" width="9.25" style="32" customWidth="1"/>
    <col min="5632" max="5632" width="9.83203125" style="32" customWidth="1"/>
    <col min="5633" max="5635" width="11.4140625" style="32" customWidth="1"/>
    <col min="5636" max="5636" width="10.1640625" style="32" customWidth="1"/>
    <col min="5637" max="5637" width="10.4140625" style="32" customWidth="1"/>
    <col min="5638" max="5638" width="17.58203125" style="32" customWidth="1"/>
    <col min="5639" max="5875" width="9.1640625" style="32"/>
    <col min="5876" max="5876" width="4.75" style="32" customWidth="1"/>
    <col min="5877" max="5877" width="19" style="32" customWidth="1"/>
    <col min="5878" max="5878" width="4.58203125" style="32" customWidth="1"/>
    <col min="5879" max="5880" width="9.1640625" style="32" customWidth="1"/>
    <col min="5881" max="5881" width="21" style="32" customWidth="1"/>
    <col min="5882" max="5882" width="9.75" style="32" customWidth="1"/>
    <col min="5883" max="5883" width="9.1640625" style="32" customWidth="1"/>
    <col min="5884" max="5884" width="8.83203125" style="32" customWidth="1"/>
    <col min="5885" max="5886" width="10.4140625" style="32" customWidth="1"/>
    <col min="5887" max="5887" width="9.25" style="32" customWidth="1"/>
    <col min="5888" max="5888" width="9.83203125" style="32" customWidth="1"/>
    <col min="5889" max="5891" width="11.4140625" style="32" customWidth="1"/>
    <col min="5892" max="5892" width="10.1640625" style="32" customWidth="1"/>
    <col min="5893" max="5893" width="10.4140625" style="32" customWidth="1"/>
    <col min="5894" max="5894" width="17.58203125" style="32" customWidth="1"/>
    <col min="5895" max="6131" width="9.1640625" style="32"/>
    <col min="6132" max="6132" width="4.75" style="32" customWidth="1"/>
    <col min="6133" max="6133" width="19" style="32" customWidth="1"/>
    <col min="6134" max="6134" width="4.58203125" style="32" customWidth="1"/>
    <col min="6135" max="6136" width="9.1640625" style="32" customWidth="1"/>
    <col min="6137" max="6137" width="21" style="32" customWidth="1"/>
    <col min="6138" max="6138" width="9.75" style="32" customWidth="1"/>
    <col min="6139" max="6139" width="9.1640625" style="32" customWidth="1"/>
    <col min="6140" max="6140" width="8.83203125" style="32" customWidth="1"/>
    <col min="6141" max="6142" width="10.4140625" style="32" customWidth="1"/>
    <col min="6143" max="6143" width="9.25" style="32" customWidth="1"/>
    <col min="6144" max="6144" width="9.83203125" style="32" customWidth="1"/>
    <col min="6145" max="6147" width="11.4140625" style="32" customWidth="1"/>
    <col min="6148" max="6148" width="10.1640625" style="32" customWidth="1"/>
    <col min="6149" max="6149" width="10.4140625" style="32" customWidth="1"/>
    <col min="6150" max="6150" width="17.58203125" style="32" customWidth="1"/>
    <col min="6151" max="6387" width="9.1640625" style="32"/>
    <col min="6388" max="6388" width="4.75" style="32" customWidth="1"/>
    <col min="6389" max="6389" width="19" style="32" customWidth="1"/>
    <col min="6390" max="6390" width="4.58203125" style="32" customWidth="1"/>
    <col min="6391" max="6392" width="9.1640625" style="32" customWidth="1"/>
    <col min="6393" max="6393" width="21" style="32" customWidth="1"/>
    <col min="6394" max="6394" width="9.75" style="32" customWidth="1"/>
    <col min="6395" max="6395" width="9.1640625" style="32" customWidth="1"/>
    <col min="6396" max="6396" width="8.83203125" style="32" customWidth="1"/>
    <col min="6397" max="6398" width="10.4140625" style="32" customWidth="1"/>
    <col min="6399" max="6399" width="9.25" style="32" customWidth="1"/>
    <col min="6400" max="6400" width="9.83203125" style="32" customWidth="1"/>
    <col min="6401" max="6403" width="11.4140625" style="32" customWidth="1"/>
    <col min="6404" max="6404" width="10.1640625" style="32" customWidth="1"/>
    <col min="6405" max="6405" width="10.4140625" style="32" customWidth="1"/>
    <col min="6406" max="6406" width="17.58203125" style="32" customWidth="1"/>
    <col min="6407" max="6643" width="9.1640625" style="32"/>
    <col min="6644" max="6644" width="4.75" style="32" customWidth="1"/>
    <col min="6645" max="6645" width="19" style="32" customWidth="1"/>
    <col min="6646" max="6646" width="4.58203125" style="32" customWidth="1"/>
    <col min="6647" max="6648" width="9.1640625" style="32" customWidth="1"/>
    <col min="6649" max="6649" width="21" style="32" customWidth="1"/>
    <col min="6650" max="6650" width="9.75" style="32" customWidth="1"/>
    <col min="6651" max="6651" width="9.1640625" style="32" customWidth="1"/>
    <col min="6652" max="6652" width="8.83203125" style="32" customWidth="1"/>
    <col min="6653" max="6654" width="10.4140625" style="32" customWidth="1"/>
    <col min="6655" max="6655" width="9.25" style="32" customWidth="1"/>
    <col min="6656" max="6656" width="9.83203125" style="32" customWidth="1"/>
    <col min="6657" max="6659" width="11.4140625" style="32" customWidth="1"/>
    <col min="6660" max="6660" width="10.1640625" style="32" customWidth="1"/>
    <col min="6661" max="6661" width="10.4140625" style="32" customWidth="1"/>
    <col min="6662" max="6662" width="17.58203125" style="32" customWidth="1"/>
    <col min="6663" max="6899" width="9.1640625" style="32"/>
    <col min="6900" max="6900" width="4.75" style="32" customWidth="1"/>
    <col min="6901" max="6901" width="19" style="32" customWidth="1"/>
    <col min="6902" max="6902" width="4.58203125" style="32" customWidth="1"/>
    <col min="6903" max="6904" width="9.1640625" style="32" customWidth="1"/>
    <col min="6905" max="6905" width="21" style="32" customWidth="1"/>
    <col min="6906" max="6906" width="9.75" style="32" customWidth="1"/>
    <col min="6907" max="6907" width="9.1640625" style="32" customWidth="1"/>
    <col min="6908" max="6908" width="8.83203125" style="32" customWidth="1"/>
    <col min="6909" max="6910" width="10.4140625" style="32" customWidth="1"/>
    <col min="6911" max="6911" width="9.25" style="32" customWidth="1"/>
    <col min="6912" max="6912" width="9.83203125" style="32" customWidth="1"/>
    <col min="6913" max="6915" width="11.4140625" style="32" customWidth="1"/>
    <col min="6916" max="6916" width="10.1640625" style="32" customWidth="1"/>
    <col min="6917" max="6917" width="10.4140625" style="32" customWidth="1"/>
    <col min="6918" max="6918" width="17.58203125" style="32" customWidth="1"/>
    <col min="6919" max="7155" width="9.1640625" style="32"/>
    <col min="7156" max="7156" width="4.75" style="32" customWidth="1"/>
    <col min="7157" max="7157" width="19" style="32" customWidth="1"/>
    <col min="7158" max="7158" width="4.58203125" style="32" customWidth="1"/>
    <col min="7159" max="7160" width="9.1640625" style="32" customWidth="1"/>
    <col min="7161" max="7161" width="21" style="32" customWidth="1"/>
    <col min="7162" max="7162" width="9.75" style="32" customWidth="1"/>
    <col min="7163" max="7163" width="9.1640625" style="32" customWidth="1"/>
    <col min="7164" max="7164" width="8.83203125" style="32" customWidth="1"/>
    <col min="7165" max="7166" width="10.4140625" style="32" customWidth="1"/>
    <col min="7167" max="7167" width="9.25" style="32" customWidth="1"/>
    <col min="7168" max="7168" width="9.83203125" style="32" customWidth="1"/>
    <col min="7169" max="7171" width="11.4140625" style="32" customWidth="1"/>
    <col min="7172" max="7172" width="10.1640625" style="32" customWidth="1"/>
    <col min="7173" max="7173" width="10.4140625" style="32" customWidth="1"/>
    <col min="7174" max="7174" width="17.58203125" style="32" customWidth="1"/>
    <col min="7175" max="7411" width="9.1640625" style="32"/>
    <col min="7412" max="7412" width="4.75" style="32" customWidth="1"/>
    <col min="7413" max="7413" width="19" style="32" customWidth="1"/>
    <col min="7414" max="7414" width="4.58203125" style="32" customWidth="1"/>
    <col min="7415" max="7416" width="9.1640625" style="32" customWidth="1"/>
    <col min="7417" max="7417" width="21" style="32" customWidth="1"/>
    <col min="7418" max="7418" width="9.75" style="32" customWidth="1"/>
    <col min="7419" max="7419" width="9.1640625" style="32" customWidth="1"/>
    <col min="7420" max="7420" width="8.83203125" style="32" customWidth="1"/>
    <col min="7421" max="7422" width="10.4140625" style="32" customWidth="1"/>
    <col min="7423" max="7423" width="9.25" style="32" customWidth="1"/>
    <col min="7424" max="7424" width="9.83203125" style="32" customWidth="1"/>
    <col min="7425" max="7427" width="11.4140625" style="32" customWidth="1"/>
    <col min="7428" max="7428" width="10.1640625" style="32" customWidth="1"/>
    <col min="7429" max="7429" width="10.4140625" style="32" customWidth="1"/>
    <col min="7430" max="7430" width="17.58203125" style="32" customWidth="1"/>
    <col min="7431" max="7667" width="9.1640625" style="32"/>
    <col min="7668" max="7668" width="4.75" style="32" customWidth="1"/>
    <col min="7669" max="7669" width="19" style="32" customWidth="1"/>
    <col min="7670" max="7670" width="4.58203125" style="32" customWidth="1"/>
    <col min="7671" max="7672" width="9.1640625" style="32" customWidth="1"/>
    <col min="7673" max="7673" width="21" style="32" customWidth="1"/>
    <col min="7674" max="7674" width="9.75" style="32" customWidth="1"/>
    <col min="7675" max="7675" width="9.1640625" style="32" customWidth="1"/>
    <col min="7676" max="7676" width="8.83203125" style="32" customWidth="1"/>
    <col min="7677" max="7678" width="10.4140625" style="32" customWidth="1"/>
    <col min="7679" max="7679" width="9.25" style="32" customWidth="1"/>
    <col min="7680" max="7680" width="9.83203125" style="32" customWidth="1"/>
    <col min="7681" max="7683" width="11.4140625" style="32" customWidth="1"/>
    <col min="7684" max="7684" width="10.1640625" style="32" customWidth="1"/>
    <col min="7685" max="7685" width="10.4140625" style="32" customWidth="1"/>
    <col min="7686" max="7686" width="17.58203125" style="32" customWidth="1"/>
    <col min="7687" max="7923" width="9.1640625" style="32"/>
    <col min="7924" max="7924" width="4.75" style="32" customWidth="1"/>
    <col min="7925" max="7925" width="19" style="32" customWidth="1"/>
    <col min="7926" max="7926" width="4.58203125" style="32" customWidth="1"/>
    <col min="7927" max="7928" width="9.1640625" style="32" customWidth="1"/>
    <col min="7929" max="7929" width="21" style="32" customWidth="1"/>
    <col min="7930" max="7930" width="9.75" style="32" customWidth="1"/>
    <col min="7931" max="7931" width="9.1640625" style="32" customWidth="1"/>
    <col min="7932" max="7932" width="8.83203125" style="32" customWidth="1"/>
    <col min="7933" max="7934" width="10.4140625" style="32" customWidth="1"/>
    <col min="7935" max="7935" width="9.25" style="32" customWidth="1"/>
    <col min="7936" max="7936" width="9.83203125" style="32" customWidth="1"/>
    <col min="7937" max="7939" width="11.4140625" style="32" customWidth="1"/>
    <col min="7940" max="7940" width="10.1640625" style="32" customWidth="1"/>
    <col min="7941" max="7941" width="10.4140625" style="32" customWidth="1"/>
    <col min="7942" max="7942" width="17.58203125" style="32" customWidth="1"/>
    <col min="7943" max="8179" width="9.1640625" style="32"/>
    <col min="8180" max="8180" width="4.75" style="32" customWidth="1"/>
    <col min="8181" max="8181" width="19" style="32" customWidth="1"/>
    <col min="8182" max="8182" width="4.58203125" style="32" customWidth="1"/>
    <col min="8183" max="8184" width="9.1640625" style="32" customWidth="1"/>
    <col min="8185" max="8185" width="21" style="32" customWidth="1"/>
    <col min="8186" max="8186" width="9.75" style="32" customWidth="1"/>
    <col min="8187" max="8187" width="9.1640625" style="32" customWidth="1"/>
    <col min="8188" max="8188" width="8.83203125" style="32" customWidth="1"/>
    <col min="8189" max="8190" width="10.4140625" style="32" customWidth="1"/>
    <col min="8191" max="8191" width="9.25" style="32" customWidth="1"/>
    <col min="8192" max="8192" width="9.83203125" style="32" customWidth="1"/>
    <col min="8193" max="8195" width="11.4140625" style="32" customWidth="1"/>
    <col min="8196" max="8196" width="10.1640625" style="32" customWidth="1"/>
    <col min="8197" max="8197" width="10.4140625" style="32" customWidth="1"/>
    <col min="8198" max="8198" width="17.58203125" style="32" customWidth="1"/>
    <col min="8199" max="8435" width="9.1640625" style="32"/>
    <col min="8436" max="8436" width="4.75" style="32" customWidth="1"/>
    <col min="8437" max="8437" width="19" style="32" customWidth="1"/>
    <col min="8438" max="8438" width="4.58203125" style="32" customWidth="1"/>
    <col min="8439" max="8440" width="9.1640625" style="32" customWidth="1"/>
    <col min="8441" max="8441" width="21" style="32" customWidth="1"/>
    <col min="8442" max="8442" width="9.75" style="32" customWidth="1"/>
    <col min="8443" max="8443" width="9.1640625" style="32" customWidth="1"/>
    <col min="8444" max="8444" width="8.83203125" style="32" customWidth="1"/>
    <col min="8445" max="8446" width="10.4140625" style="32" customWidth="1"/>
    <col min="8447" max="8447" width="9.25" style="32" customWidth="1"/>
    <col min="8448" max="8448" width="9.83203125" style="32" customWidth="1"/>
    <col min="8449" max="8451" width="11.4140625" style="32" customWidth="1"/>
    <col min="8452" max="8452" width="10.1640625" style="32" customWidth="1"/>
    <col min="8453" max="8453" width="10.4140625" style="32" customWidth="1"/>
    <col min="8454" max="8454" width="17.58203125" style="32" customWidth="1"/>
    <col min="8455" max="8691" width="9.1640625" style="32"/>
    <col min="8692" max="8692" width="4.75" style="32" customWidth="1"/>
    <col min="8693" max="8693" width="19" style="32" customWidth="1"/>
    <col min="8694" max="8694" width="4.58203125" style="32" customWidth="1"/>
    <col min="8695" max="8696" width="9.1640625" style="32" customWidth="1"/>
    <col min="8697" max="8697" width="21" style="32" customWidth="1"/>
    <col min="8698" max="8698" width="9.75" style="32" customWidth="1"/>
    <col min="8699" max="8699" width="9.1640625" style="32" customWidth="1"/>
    <col min="8700" max="8700" width="8.83203125" style="32" customWidth="1"/>
    <col min="8701" max="8702" width="10.4140625" style="32" customWidth="1"/>
    <col min="8703" max="8703" width="9.25" style="32" customWidth="1"/>
    <col min="8704" max="8704" width="9.83203125" style="32" customWidth="1"/>
    <col min="8705" max="8707" width="11.4140625" style="32" customWidth="1"/>
    <col min="8708" max="8708" width="10.1640625" style="32" customWidth="1"/>
    <col min="8709" max="8709" width="10.4140625" style="32" customWidth="1"/>
    <col min="8710" max="8710" width="17.58203125" style="32" customWidth="1"/>
    <col min="8711" max="8947" width="9.1640625" style="32"/>
    <col min="8948" max="8948" width="4.75" style="32" customWidth="1"/>
    <col min="8949" max="8949" width="19" style="32" customWidth="1"/>
    <col min="8950" max="8950" width="4.58203125" style="32" customWidth="1"/>
    <col min="8951" max="8952" width="9.1640625" style="32" customWidth="1"/>
    <col min="8953" max="8953" width="21" style="32" customWidth="1"/>
    <col min="8954" max="8954" width="9.75" style="32" customWidth="1"/>
    <col min="8955" max="8955" width="9.1640625" style="32" customWidth="1"/>
    <col min="8956" max="8956" width="8.83203125" style="32" customWidth="1"/>
    <col min="8957" max="8958" width="10.4140625" style="32" customWidth="1"/>
    <col min="8959" max="8959" width="9.25" style="32" customWidth="1"/>
    <col min="8960" max="8960" width="9.83203125" style="32" customWidth="1"/>
    <col min="8961" max="8963" width="11.4140625" style="32" customWidth="1"/>
    <col min="8964" max="8964" width="10.1640625" style="32" customWidth="1"/>
    <col min="8965" max="8965" width="10.4140625" style="32" customWidth="1"/>
    <col min="8966" max="8966" width="17.58203125" style="32" customWidth="1"/>
    <col min="8967" max="9203" width="9.1640625" style="32"/>
    <col min="9204" max="9204" width="4.75" style="32" customWidth="1"/>
    <col min="9205" max="9205" width="19" style="32" customWidth="1"/>
    <col min="9206" max="9206" width="4.58203125" style="32" customWidth="1"/>
    <col min="9207" max="9208" width="9.1640625" style="32" customWidth="1"/>
    <col min="9209" max="9209" width="21" style="32" customWidth="1"/>
    <col min="9210" max="9210" width="9.75" style="32" customWidth="1"/>
    <col min="9211" max="9211" width="9.1640625" style="32" customWidth="1"/>
    <col min="9212" max="9212" width="8.83203125" style="32" customWidth="1"/>
    <col min="9213" max="9214" width="10.4140625" style="32" customWidth="1"/>
    <col min="9215" max="9215" width="9.25" style="32" customWidth="1"/>
    <col min="9216" max="9216" width="9.83203125" style="32" customWidth="1"/>
    <col min="9217" max="9219" width="11.4140625" style="32" customWidth="1"/>
    <col min="9220" max="9220" width="10.1640625" style="32" customWidth="1"/>
    <col min="9221" max="9221" width="10.4140625" style="32" customWidth="1"/>
    <col min="9222" max="9222" width="17.58203125" style="32" customWidth="1"/>
    <col min="9223" max="9459" width="9.1640625" style="32"/>
    <col min="9460" max="9460" width="4.75" style="32" customWidth="1"/>
    <col min="9461" max="9461" width="19" style="32" customWidth="1"/>
    <col min="9462" max="9462" width="4.58203125" style="32" customWidth="1"/>
    <col min="9463" max="9464" width="9.1640625" style="32" customWidth="1"/>
    <col min="9465" max="9465" width="21" style="32" customWidth="1"/>
    <col min="9466" max="9466" width="9.75" style="32" customWidth="1"/>
    <col min="9467" max="9467" width="9.1640625" style="32" customWidth="1"/>
    <col min="9468" max="9468" width="8.83203125" style="32" customWidth="1"/>
    <col min="9469" max="9470" width="10.4140625" style="32" customWidth="1"/>
    <col min="9471" max="9471" width="9.25" style="32" customWidth="1"/>
    <col min="9472" max="9472" width="9.83203125" style="32" customWidth="1"/>
    <col min="9473" max="9475" width="11.4140625" style="32" customWidth="1"/>
    <col min="9476" max="9476" width="10.1640625" style="32" customWidth="1"/>
    <col min="9477" max="9477" width="10.4140625" style="32" customWidth="1"/>
    <col min="9478" max="9478" width="17.58203125" style="32" customWidth="1"/>
    <col min="9479" max="9715" width="9.1640625" style="32"/>
    <col min="9716" max="9716" width="4.75" style="32" customWidth="1"/>
    <col min="9717" max="9717" width="19" style="32" customWidth="1"/>
    <col min="9718" max="9718" width="4.58203125" style="32" customWidth="1"/>
    <col min="9719" max="9720" width="9.1640625" style="32" customWidth="1"/>
    <col min="9721" max="9721" width="21" style="32" customWidth="1"/>
    <col min="9722" max="9722" width="9.75" style="32" customWidth="1"/>
    <col min="9723" max="9723" width="9.1640625" style="32" customWidth="1"/>
    <col min="9724" max="9724" width="8.83203125" style="32" customWidth="1"/>
    <col min="9725" max="9726" width="10.4140625" style="32" customWidth="1"/>
    <col min="9727" max="9727" width="9.25" style="32" customWidth="1"/>
    <col min="9728" max="9728" width="9.83203125" style="32" customWidth="1"/>
    <col min="9729" max="9731" width="11.4140625" style="32" customWidth="1"/>
    <col min="9732" max="9732" width="10.1640625" style="32" customWidth="1"/>
    <col min="9733" max="9733" width="10.4140625" style="32" customWidth="1"/>
    <col min="9734" max="9734" width="17.58203125" style="32" customWidth="1"/>
    <col min="9735" max="9971" width="9.1640625" style="32"/>
    <col min="9972" max="9972" width="4.75" style="32" customWidth="1"/>
    <col min="9973" max="9973" width="19" style="32" customWidth="1"/>
    <col min="9974" max="9974" width="4.58203125" style="32" customWidth="1"/>
    <col min="9975" max="9976" width="9.1640625" style="32" customWidth="1"/>
    <col min="9977" max="9977" width="21" style="32" customWidth="1"/>
    <col min="9978" max="9978" width="9.75" style="32" customWidth="1"/>
    <col min="9979" max="9979" width="9.1640625" style="32" customWidth="1"/>
    <col min="9980" max="9980" width="8.83203125" style="32" customWidth="1"/>
    <col min="9981" max="9982" width="10.4140625" style="32" customWidth="1"/>
    <col min="9983" max="9983" width="9.25" style="32" customWidth="1"/>
    <col min="9984" max="9984" width="9.83203125" style="32" customWidth="1"/>
    <col min="9985" max="9987" width="11.4140625" style="32" customWidth="1"/>
    <col min="9988" max="9988" width="10.1640625" style="32" customWidth="1"/>
    <col min="9989" max="9989" width="10.4140625" style="32" customWidth="1"/>
    <col min="9990" max="9990" width="17.58203125" style="32" customWidth="1"/>
    <col min="9991" max="10227" width="9.1640625" style="32"/>
    <col min="10228" max="10228" width="4.75" style="32" customWidth="1"/>
    <col min="10229" max="10229" width="19" style="32" customWidth="1"/>
    <col min="10230" max="10230" width="4.58203125" style="32" customWidth="1"/>
    <col min="10231" max="10232" width="9.1640625" style="32" customWidth="1"/>
    <col min="10233" max="10233" width="21" style="32" customWidth="1"/>
    <col min="10234" max="10234" width="9.75" style="32" customWidth="1"/>
    <col min="10235" max="10235" width="9.1640625" style="32" customWidth="1"/>
    <col min="10236" max="10236" width="8.83203125" style="32" customWidth="1"/>
    <col min="10237" max="10238" width="10.4140625" style="32" customWidth="1"/>
    <col min="10239" max="10239" width="9.25" style="32" customWidth="1"/>
    <col min="10240" max="10240" width="9.83203125" style="32" customWidth="1"/>
    <col min="10241" max="10243" width="11.4140625" style="32" customWidth="1"/>
    <col min="10244" max="10244" width="10.1640625" style="32" customWidth="1"/>
    <col min="10245" max="10245" width="10.4140625" style="32" customWidth="1"/>
    <col min="10246" max="10246" width="17.58203125" style="32" customWidth="1"/>
    <col min="10247" max="10483" width="9.1640625" style="32"/>
    <col min="10484" max="10484" width="4.75" style="32" customWidth="1"/>
    <col min="10485" max="10485" width="19" style="32" customWidth="1"/>
    <col min="10486" max="10486" width="4.58203125" style="32" customWidth="1"/>
    <col min="10487" max="10488" width="9.1640625" style="32" customWidth="1"/>
    <col min="10489" max="10489" width="21" style="32" customWidth="1"/>
    <col min="10490" max="10490" width="9.75" style="32" customWidth="1"/>
    <col min="10491" max="10491" width="9.1640625" style="32" customWidth="1"/>
    <col min="10492" max="10492" width="8.83203125" style="32" customWidth="1"/>
    <col min="10493" max="10494" width="10.4140625" style="32" customWidth="1"/>
    <col min="10495" max="10495" width="9.25" style="32" customWidth="1"/>
    <col min="10496" max="10496" width="9.83203125" style="32" customWidth="1"/>
    <col min="10497" max="10499" width="11.4140625" style="32" customWidth="1"/>
    <col min="10500" max="10500" width="10.1640625" style="32" customWidth="1"/>
    <col min="10501" max="10501" width="10.4140625" style="32" customWidth="1"/>
    <col min="10502" max="10502" width="17.58203125" style="32" customWidth="1"/>
    <col min="10503" max="10739" width="9.1640625" style="32"/>
    <col min="10740" max="10740" width="4.75" style="32" customWidth="1"/>
    <col min="10741" max="10741" width="19" style="32" customWidth="1"/>
    <col min="10742" max="10742" width="4.58203125" style="32" customWidth="1"/>
    <col min="10743" max="10744" width="9.1640625" style="32" customWidth="1"/>
    <col min="10745" max="10745" width="21" style="32" customWidth="1"/>
    <col min="10746" max="10746" width="9.75" style="32" customWidth="1"/>
    <col min="10747" max="10747" width="9.1640625" style="32" customWidth="1"/>
    <col min="10748" max="10748" width="8.83203125" style="32" customWidth="1"/>
    <col min="10749" max="10750" width="10.4140625" style="32" customWidth="1"/>
    <col min="10751" max="10751" width="9.25" style="32" customWidth="1"/>
    <col min="10752" max="10752" width="9.83203125" style="32" customWidth="1"/>
    <col min="10753" max="10755" width="11.4140625" style="32" customWidth="1"/>
    <col min="10756" max="10756" width="10.1640625" style="32" customWidth="1"/>
    <col min="10757" max="10757" width="10.4140625" style="32" customWidth="1"/>
    <col min="10758" max="10758" width="17.58203125" style="32" customWidth="1"/>
    <col min="10759" max="10995" width="9.1640625" style="32"/>
    <col min="10996" max="10996" width="4.75" style="32" customWidth="1"/>
    <col min="10997" max="10997" width="19" style="32" customWidth="1"/>
    <col min="10998" max="10998" width="4.58203125" style="32" customWidth="1"/>
    <col min="10999" max="11000" width="9.1640625" style="32" customWidth="1"/>
    <col min="11001" max="11001" width="21" style="32" customWidth="1"/>
    <col min="11002" max="11002" width="9.75" style="32" customWidth="1"/>
    <col min="11003" max="11003" width="9.1640625" style="32" customWidth="1"/>
    <col min="11004" max="11004" width="8.83203125" style="32" customWidth="1"/>
    <col min="11005" max="11006" width="10.4140625" style="32" customWidth="1"/>
    <col min="11007" max="11007" width="9.25" style="32" customWidth="1"/>
    <col min="11008" max="11008" width="9.83203125" style="32" customWidth="1"/>
    <col min="11009" max="11011" width="11.4140625" style="32" customWidth="1"/>
    <col min="11012" max="11012" width="10.1640625" style="32" customWidth="1"/>
    <col min="11013" max="11013" width="10.4140625" style="32" customWidth="1"/>
    <col min="11014" max="11014" width="17.58203125" style="32" customWidth="1"/>
    <col min="11015" max="11251" width="9.1640625" style="32"/>
    <col min="11252" max="11252" width="4.75" style="32" customWidth="1"/>
    <col min="11253" max="11253" width="19" style="32" customWidth="1"/>
    <col min="11254" max="11254" width="4.58203125" style="32" customWidth="1"/>
    <col min="11255" max="11256" width="9.1640625" style="32" customWidth="1"/>
    <col min="11257" max="11257" width="21" style="32" customWidth="1"/>
    <col min="11258" max="11258" width="9.75" style="32" customWidth="1"/>
    <col min="11259" max="11259" width="9.1640625" style="32" customWidth="1"/>
    <col min="11260" max="11260" width="8.83203125" style="32" customWidth="1"/>
    <col min="11261" max="11262" width="10.4140625" style="32" customWidth="1"/>
    <col min="11263" max="11263" width="9.25" style="32" customWidth="1"/>
    <col min="11264" max="11264" width="9.83203125" style="32" customWidth="1"/>
    <col min="11265" max="11267" width="11.4140625" style="32" customWidth="1"/>
    <col min="11268" max="11268" width="10.1640625" style="32" customWidth="1"/>
    <col min="11269" max="11269" width="10.4140625" style="32" customWidth="1"/>
    <col min="11270" max="11270" width="17.58203125" style="32" customWidth="1"/>
    <col min="11271" max="11507" width="9.1640625" style="32"/>
    <col min="11508" max="11508" width="4.75" style="32" customWidth="1"/>
    <col min="11509" max="11509" width="19" style="32" customWidth="1"/>
    <col min="11510" max="11510" width="4.58203125" style="32" customWidth="1"/>
    <col min="11511" max="11512" width="9.1640625" style="32" customWidth="1"/>
    <col min="11513" max="11513" width="21" style="32" customWidth="1"/>
    <col min="11514" max="11514" width="9.75" style="32" customWidth="1"/>
    <col min="11515" max="11515" width="9.1640625" style="32" customWidth="1"/>
    <col min="11516" max="11516" width="8.83203125" style="32" customWidth="1"/>
    <col min="11517" max="11518" width="10.4140625" style="32" customWidth="1"/>
    <col min="11519" max="11519" width="9.25" style="32" customWidth="1"/>
    <col min="11520" max="11520" width="9.83203125" style="32" customWidth="1"/>
    <col min="11521" max="11523" width="11.4140625" style="32" customWidth="1"/>
    <col min="11524" max="11524" width="10.1640625" style="32" customWidth="1"/>
    <col min="11525" max="11525" width="10.4140625" style="32" customWidth="1"/>
    <col min="11526" max="11526" width="17.58203125" style="32" customWidth="1"/>
    <col min="11527" max="11763" width="9.1640625" style="32"/>
    <col min="11764" max="11764" width="4.75" style="32" customWidth="1"/>
    <col min="11765" max="11765" width="19" style="32" customWidth="1"/>
    <col min="11766" max="11766" width="4.58203125" style="32" customWidth="1"/>
    <col min="11767" max="11768" width="9.1640625" style="32" customWidth="1"/>
    <col min="11769" max="11769" width="21" style="32" customWidth="1"/>
    <col min="11770" max="11770" width="9.75" style="32" customWidth="1"/>
    <col min="11771" max="11771" width="9.1640625" style="32" customWidth="1"/>
    <col min="11772" max="11772" width="8.83203125" style="32" customWidth="1"/>
    <col min="11773" max="11774" width="10.4140625" style="32" customWidth="1"/>
    <col min="11775" max="11775" width="9.25" style="32" customWidth="1"/>
    <col min="11776" max="11776" width="9.83203125" style="32" customWidth="1"/>
    <col min="11777" max="11779" width="11.4140625" style="32" customWidth="1"/>
    <col min="11780" max="11780" width="10.1640625" style="32" customWidth="1"/>
    <col min="11781" max="11781" width="10.4140625" style="32" customWidth="1"/>
    <col min="11782" max="11782" width="17.58203125" style="32" customWidth="1"/>
    <col min="11783" max="12019" width="9.1640625" style="32"/>
    <col min="12020" max="12020" width="4.75" style="32" customWidth="1"/>
    <col min="12021" max="12021" width="19" style="32" customWidth="1"/>
    <col min="12022" max="12022" width="4.58203125" style="32" customWidth="1"/>
    <col min="12023" max="12024" width="9.1640625" style="32" customWidth="1"/>
    <col min="12025" max="12025" width="21" style="32" customWidth="1"/>
    <col min="12026" max="12026" width="9.75" style="32" customWidth="1"/>
    <col min="12027" max="12027" width="9.1640625" style="32" customWidth="1"/>
    <col min="12028" max="12028" width="8.83203125" style="32" customWidth="1"/>
    <col min="12029" max="12030" width="10.4140625" style="32" customWidth="1"/>
    <col min="12031" max="12031" width="9.25" style="32" customWidth="1"/>
    <col min="12032" max="12032" width="9.83203125" style="32" customWidth="1"/>
    <col min="12033" max="12035" width="11.4140625" style="32" customWidth="1"/>
    <col min="12036" max="12036" width="10.1640625" style="32" customWidth="1"/>
    <col min="12037" max="12037" width="10.4140625" style="32" customWidth="1"/>
    <col min="12038" max="12038" width="17.58203125" style="32" customWidth="1"/>
    <col min="12039" max="12275" width="9.1640625" style="32"/>
    <col min="12276" max="12276" width="4.75" style="32" customWidth="1"/>
    <col min="12277" max="12277" width="19" style="32" customWidth="1"/>
    <col min="12278" max="12278" width="4.58203125" style="32" customWidth="1"/>
    <col min="12279" max="12280" width="9.1640625" style="32" customWidth="1"/>
    <col min="12281" max="12281" width="21" style="32" customWidth="1"/>
    <col min="12282" max="12282" width="9.75" style="32" customWidth="1"/>
    <col min="12283" max="12283" width="9.1640625" style="32" customWidth="1"/>
    <col min="12284" max="12284" width="8.83203125" style="32" customWidth="1"/>
    <col min="12285" max="12286" width="10.4140625" style="32" customWidth="1"/>
    <col min="12287" max="12287" width="9.25" style="32" customWidth="1"/>
    <col min="12288" max="12288" width="9.83203125" style="32" customWidth="1"/>
    <col min="12289" max="12291" width="11.4140625" style="32" customWidth="1"/>
    <col min="12292" max="12292" width="10.1640625" style="32" customWidth="1"/>
    <col min="12293" max="12293" width="10.4140625" style="32" customWidth="1"/>
    <col min="12294" max="12294" width="17.58203125" style="32" customWidth="1"/>
    <col min="12295" max="12531" width="9.1640625" style="32"/>
    <col min="12532" max="12532" width="4.75" style="32" customWidth="1"/>
    <col min="12533" max="12533" width="19" style="32" customWidth="1"/>
    <col min="12534" max="12534" width="4.58203125" style="32" customWidth="1"/>
    <col min="12535" max="12536" width="9.1640625" style="32" customWidth="1"/>
    <col min="12537" max="12537" width="21" style="32" customWidth="1"/>
    <col min="12538" max="12538" width="9.75" style="32" customWidth="1"/>
    <col min="12539" max="12539" width="9.1640625" style="32" customWidth="1"/>
    <col min="12540" max="12540" width="8.83203125" style="32" customWidth="1"/>
    <col min="12541" max="12542" width="10.4140625" style="32" customWidth="1"/>
    <col min="12543" max="12543" width="9.25" style="32" customWidth="1"/>
    <col min="12544" max="12544" width="9.83203125" style="32" customWidth="1"/>
    <col min="12545" max="12547" width="11.4140625" style="32" customWidth="1"/>
    <col min="12548" max="12548" width="10.1640625" style="32" customWidth="1"/>
    <col min="12549" max="12549" width="10.4140625" style="32" customWidth="1"/>
    <col min="12550" max="12550" width="17.58203125" style="32" customWidth="1"/>
    <col min="12551" max="12787" width="9.1640625" style="32"/>
    <col min="12788" max="12788" width="4.75" style="32" customWidth="1"/>
    <col min="12789" max="12789" width="19" style="32" customWidth="1"/>
    <col min="12790" max="12790" width="4.58203125" style="32" customWidth="1"/>
    <col min="12791" max="12792" width="9.1640625" style="32" customWidth="1"/>
    <col min="12793" max="12793" width="21" style="32" customWidth="1"/>
    <col min="12794" max="12794" width="9.75" style="32" customWidth="1"/>
    <col min="12795" max="12795" width="9.1640625" style="32" customWidth="1"/>
    <col min="12796" max="12796" width="8.83203125" style="32" customWidth="1"/>
    <col min="12797" max="12798" width="10.4140625" style="32" customWidth="1"/>
    <col min="12799" max="12799" width="9.25" style="32" customWidth="1"/>
    <col min="12800" max="12800" width="9.83203125" style="32" customWidth="1"/>
    <col min="12801" max="12803" width="11.4140625" style="32" customWidth="1"/>
    <col min="12804" max="12804" width="10.1640625" style="32" customWidth="1"/>
    <col min="12805" max="12805" width="10.4140625" style="32" customWidth="1"/>
    <col min="12806" max="12806" width="17.58203125" style="32" customWidth="1"/>
    <col min="12807" max="13043" width="9.1640625" style="32"/>
    <col min="13044" max="13044" width="4.75" style="32" customWidth="1"/>
    <col min="13045" max="13045" width="19" style="32" customWidth="1"/>
    <col min="13046" max="13046" width="4.58203125" style="32" customWidth="1"/>
    <col min="13047" max="13048" width="9.1640625" style="32" customWidth="1"/>
    <col min="13049" max="13049" width="21" style="32" customWidth="1"/>
    <col min="13050" max="13050" width="9.75" style="32" customWidth="1"/>
    <col min="13051" max="13051" width="9.1640625" style="32" customWidth="1"/>
    <col min="13052" max="13052" width="8.83203125" style="32" customWidth="1"/>
    <col min="13053" max="13054" width="10.4140625" style="32" customWidth="1"/>
    <col min="13055" max="13055" width="9.25" style="32" customWidth="1"/>
    <col min="13056" max="13056" width="9.83203125" style="32" customWidth="1"/>
    <col min="13057" max="13059" width="11.4140625" style="32" customWidth="1"/>
    <col min="13060" max="13060" width="10.1640625" style="32" customWidth="1"/>
    <col min="13061" max="13061" width="10.4140625" style="32" customWidth="1"/>
    <col min="13062" max="13062" width="17.58203125" style="32" customWidth="1"/>
    <col min="13063" max="13299" width="9.1640625" style="32"/>
    <col min="13300" max="13300" width="4.75" style="32" customWidth="1"/>
    <col min="13301" max="13301" width="19" style="32" customWidth="1"/>
    <col min="13302" max="13302" width="4.58203125" style="32" customWidth="1"/>
    <col min="13303" max="13304" width="9.1640625" style="32" customWidth="1"/>
    <col min="13305" max="13305" width="21" style="32" customWidth="1"/>
    <col min="13306" max="13306" width="9.75" style="32" customWidth="1"/>
    <col min="13307" max="13307" width="9.1640625" style="32" customWidth="1"/>
    <col min="13308" max="13308" width="8.83203125" style="32" customWidth="1"/>
    <col min="13309" max="13310" width="10.4140625" style="32" customWidth="1"/>
    <col min="13311" max="13311" width="9.25" style="32" customWidth="1"/>
    <col min="13312" max="13312" width="9.83203125" style="32" customWidth="1"/>
    <col min="13313" max="13315" width="11.4140625" style="32" customWidth="1"/>
    <col min="13316" max="13316" width="10.1640625" style="32" customWidth="1"/>
    <col min="13317" max="13317" width="10.4140625" style="32" customWidth="1"/>
    <col min="13318" max="13318" width="17.58203125" style="32" customWidth="1"/>
    <col min="13319" max="13555" width="9.1640625" style="32"/>
    <col min="13556" max="13556" width="4.75" style="32" customWidth="1"/>
    <col min="13557" max="13557" width="19" style="32" customWidth="1"/>
    <col min="13558" max="13558" width="4.58203125" style="32" customWidth="1"/>
    <col min="13559" max="13560" width="9.1640625" style="32" customWidth="1"/>
    <col min="13561" max="13561" width="21" style="32" customWidth="1"/>
    <col min="13562" max="13562" width="9.75" style="32" customWidth="1"/>
    <col min="13563" max="13563" width="9.1640625" style="32" customWidth="1"/>
    <col min="13564" max="13564" width="8.83203125" style="32" customWidth="1"/>
    <col min="13565" max="13566" width="10.4140625" style="32" customWidth="1"/>
    <col min="13567" max="13567" width="9.25" style="32" customWidth="1"/>
    <col min="13568" max="13568" width="9.83203125" style="32" customWidth="1"/>
    <col min="13569" max="13571" width="11.4140625" style="32" customWidth="1"/>
    <col min="13572" max="13572" width="10.1640625" style="32" customWidth="1"/>
    <col min="13573" max="13573" width="10.4140625" style="32" customWidth="1"/>
    <col min="13574" max="13574" width="17.58203125" style="32" customWidth="1"/>
    <col min="13575" max="13811" width="9.1640625" style="32"/>
    <col min="13812" max="13812" width="4.75" style="32" customWidth="1"/>
    <col min="13813" max="13813" width="19" style="32" customWidth="1"/>
    <col min="13814" max="13814" width="4.58203125" style="32" customWidth="1"/>
    <col min="13815" max="13816" width="9.1640625" style="32" customWidth="1"/>
    <col min="13817" max="13817" width="21" style="32" customWidth="1"/>
    <col min="13818" max="13818" width="9.75" style="32" customWidth="1"/>
    <col min="13819" max="13819" width="9.1640625" style="32" customWidth="1"/>
    <col min="13820" max="13820" width="8.83203125" style="32" customWidth="1"/>
    <col min="13821" max="13822" width="10.4140625" style="32" customWidth="1"/>
    <col min="13823" max="13823" width="9.25" style="32" customWidth="1"/>
    <col min="13824" max="13824" width="9.83203125" style="32" customWidth="1"/>
    <col min="13825" max="13827" width="11.4140625" style="32" customWidth="1"/>
    <col min="13828" max="13828" width="10.1640625" style="32" customWidth="1"/>
    <col min="13829" max="13829" width="10.4140625" style="32" customWidth="1"/>
    <col min="13830" max="13830" width="17.58203125" style="32" customWidth="1"/>
    <col min="13831" max="14067" width="9.1640625" style="32"/>
    <col min="14068" max="14068" width="4.75" style="32" customWidth="1"/>
    <col min="14069" max="14069" width="19" style="32" customWidth="1"/>
    <col min="14070" max="14070" width="4.58203125" style="32" customWidth="1"/>
    <col min="14071" max="14072" width="9.1640625" style="32" customWidth="1"/>
    <col min="14073" max="14073" width="21" style="32" customWidth="1"/>
    <col min="14074" max="14074" width="9.75" style="32" customWidth="1"/>
    <col min="14075" max="14075" width="9.1640625" style="32" customWidth="1"/>
    <col min="14076" max="14076" width="8.83203125" style="32" customWidth="1"/>
    <col min="14077" max="14078" width="10.4140625" style="32" customWidth="1"/>
    <col min="14079" max="14079" width="9.25" style="32" customWidth="1"/>
    <col min="14080" max="14080" width="9.83203125" style="32" customWidth="1"/>
    <col min="14081" max="14083" width="11.4140625" style="32" customWidth="1"/>
    <col min="14084" max="14084" width="10.1640625" style="32" customWidth="1"/>
    <col min="14085" max="14085" width="10.4140625" style="32" customWidth="1"/>
    <col min="14086" max="14086" width="17.58203125" style="32" customWidth="1"/>
    <col min="14087" max="14323" width="9.1640625" style="32"/>
    <col min="14324" max="14324" width="4.75" style="32" customWidth="1"/>
    <col min="14325" max="14325" width="19" style="32" customWidth="1"/>
    <col min="14326" max="14326" width="4.58203125" style="32" customWidth="1"/>
    <col min="14327" max="14328" width="9.1640625" style="32" customWidth="1"/>
    <col min="14329" max="14329" width="21" style="32" customWidth="1"/>
    <col min="14330" max="14330" width="9.75" style="32" customWidth="1"/>
    <col min="14331" max="14331" width="9.1640625" style="32" customWidth="1"/>
    <col min="14332" max="14332" width="8.83203125" style="32" customWidth="1"/>
    <col min="14333" max="14334" width="10.4140625" style="32" customWidth="1"/>
    <col min="14335" max="14335" width="9.25" style="32" customWidth="1"/>
    <col min="14336" max="14336" width="9.83203125" style="32" customWidth="1"/>
    <col min="14337" max="14339" width="11.4140625" style="32" customWidth="1"/>
    <col min="14340" max="14340" width="10.1640625" style="32" customWidth="1"/>
    <col min="14341" max="14341" width="10.4140625" style="32" customWidth="1"/>
    <col min="14342" max="14342" width="17.58203125" style="32" customWidth="1"/>
    <col min="14343" max="14579" width="9.1640625" style="32"/>
    <col min="14580" max="14580" width="4.75" style="32" customWidth="1"/>
    <col min="14581" max="14581" width="19" style="32" customWidth="1"/>
    <col min="14582" max="14582" width="4.58203125" style="32" customWidth="1"/>
    <col min="14583" max="14584" width="9.1640625" style="32" customWidth="1"/>
    <col min="14585" max="14585" width="21" style="32" customWidth="1"/>
    <col min="14586" max="14586" width="9.75" style="32" customWidth="1"/>
    <col min="14587" max="14587" width="9.1640625" style="32" customWidth="1"/>
    <col min="14588" max="14588" width="8.83203125" style="32" customWidth="1"/>
    <col min="14589" max="14590" width="10.4140625" style="32" customWidth="1"/>
    <col min="14591" max="14591" width="9.25" style="32" customWidth="1"/>
    <col min="14592" max="14592" width="9.83203125" style="32" customWidth="1"/>
    <col min="14593" max="14595" width="11.4140625" style="32" customWidth="1"/>
    <col min="14596" max="14596" width="10.1640625" style="32" customWidth="1"/>
    <col min="14597" max="14597" width="10.4140625" style="32" customWidth="1"/>
    <col min="14598" max="14598" width="17.58203125" style="32" customWidth="1"/>
    <col min="14599" max="14835" width="9.1640625" style="32"/>
    <col min="14836" max="14836" width="4.75" style="32" customWidth="1"/>
    <col min="14837" max="14837" width="19" style="32" customWidth="1"/>
    <col min="14838" max="14838" width="4.58203125" style="32" customWidth="1"/>
    <col min="14839" max="14840" width="9.1640625" style="32" customWidth="1"/>
    <col min="14841" max="14841" width="21" style="32" customWidth="1"/>
    <col min="14842" max="14842" width="9.75" style="32" customWidth="1"/>
    <col min="14843" max="14843" width="9.1640625" style="32" customWidth="1"/>
    <col min="14844" max="14844" width="8.83203125" style="32" customWidth="1"/>
    <col min="14845" max="14846" width="10.4140625" style="32" customWidth="1"/>
    <col min="14847" max="14847" width="9.25" style="32" customWidth="1"/>
    <col min="14848" max="14848" width="9.83203125" style="32" customWidth="1"/>
    <col min="14849" max="14851" width="11.4140625" style="32" customWidth="1"/>
    <col min="14852" max="14852" width="10.1640625" style="32" customWidth="1"/>
    <col min="14853" max="14853" width="10.4140625" style="32" customWidth="1"/>
    <col min="14854" max="14854" width="17.58203125" style="32" customWidth="1"/>
    <col min="14855" max="15091" width="9.1640625" style="32"/>
    <col min="15092" max="15092" width="4.75" style="32" customWidth="1"/>
    <col min="15093" max="15093" width="19" style="32" customWidth="1"/>
    <col min="15094" max="15094" width="4.58203125" style="32" customWidth="1"/>
    <col min="15095" max="15096" width="9.1640625" style="32" customWidth="1"/>
    <col min="15097" max="15097" width="21" style="32" customWidth="1"/>
    <col min="15098" max="15098" width="9.75" style="32" customWidth="1"/>
    <col min="15099" max="15099" width="9.1640625" style="32" customWidth="1"/>
    <col min="15100" max="15100" width="8.83203125" style="32" customWidth="1"/>
    <col min="15101" max="15102" width="10.4140625" style="32" customWidth="1"/>
    <col min="15103" max="15103" width="9.25" style="32" customWidth="1"/>
    <col min="15104" max="15104" width="9.83203125" style="32" customWidth="1"/>
    <col min="15105" max="15107" width="11.4140625" style="32" customWidth="1"/>
    <col min="15108" max="15108" width="10.1640625" style="32" customWidth="1"/>
    <col min="15109" max="15109" width="10.4140625" style="32" customWidth="1"/>
    <col min="15110" max="15110" width="17.58203125" style="32" customWidth="1"/>
    <col min="15111" max="15347" width="9.1640625" style="32"/>
    <col min="15348" max="15348" width="4.75" style="32" customWidth="1"/>
    <col min="15349" max="15349" width="19" style="32" customWidth="1"/>
    <col min="15350" max="15350" width="4.58203125" style="32" customWidth="1"/>
    <col min="15351" max="15352" width="9.1640625" style="32" customWidth="1"/>
    <col min="15353" max="15353" width="21" style="32" customWidth="1"/>
    <col min="15354" max="15354" width="9.75" style="32" customWidth="1"/>
    <col min="15355" max="15355" width="9.1640625" style="32" customWidth="1"/>
    <col min="15356" max="15356" width="8.83203125" style="32" customWidth="1"/>
    <col min="15357" max="15358" width="10.4140625" style="32" customWidth="1"/>
    <col min="15359" max="15359" width="9.25" style="32" customWidth="1"/>
    <col min="15360" max="15360" width="9.83203125" style="32" customWidth="1"/>
    <col min="15361" max="15363" width="11.4140625" style="32" customWidth="1"/>
    <col min="15364" max="15364" width="10.1640625" style="32" customWidth="1"/>
    <col min="15365" max="15365" width="10.4140625" style="32" customWidth="1"/>
    <col min="15366" max="15366" width="17.58203125" style="32" customWidth="1"/>
    <col min="15367" max="15603" width="9.1640625" style="32"/>
    <col min="15604" max="15604" width="4.75" style="32" customWidth="1"/>
    <col min="15605" max="15605" width="19" style="32" customWidth="1"/>
    <col min="15606" max="15606" width="4.58203125" style="32" customWidth="1"/>
    <col min="15607" max="15608" width="9.1640625" style="32" customWidth="1"/>
    <col min="15609" max="15609" width="21" style="32" customWidth="1"/>
    <col min="15610" max="15610" width="9.75" style="32" customWidth="1"/>
    <col min="15611" max="15611" width="9.1640625" style="32" customWidth="1"/>
    <col min="15612" max="15612" width="8.83203125" style="32" customWidth="1"/>
    <col min="15613" max="15614" width="10.4140625" style="32" customWidth="1"/>
    <col min="15615" max="15615" width="9.25" style="32" customWidth="1"/>
    <col min="15616" max="15616" width="9.83203125" style="32" customWidth="1"/>
    <col min="15617" max="15619" width="11.4140625" style="32" customWidth="1"/>
    <col min="15620" max="15620" width="10.1640625" style="32" customWidth="1"/>
    <col min="15621" max="15621" width="10.4140625" style="32" customWidth="1"/>
    <col min="15622" max="15622" width="17.58203125" style="32" customWidth="1"/>
    <col min="15623" max="15859" width="9.1640625" style="32"/>
    <col min="15860" max="15860" width="4.75" style="32" customWidth="1"/>
    <col min="15861" max="15861" width="19" style="32" customWidth="1"/>
    <col min="15862" max="15862" width="4.58203125" style="32" customWidth="1"/>
    <col min="15863" max="15864" width="9.1640625" style="32" customWidth="1"/>
    <col min="15865" max="15865" width="21" style="32" customWidth="1"/>
    <col min="15866" max="15866" width="9.75" style="32" customWidth="1"/>
    <col min="15867" max="15867" width="9.1640625" style="32" customWidth="1"/>
    <col min="15868" max="15868" width="8.83203125" style="32" customWidth="1"/>
    <col min="15869" max="15870" width="10.4140625" style="32" customWidth="1"/>
    <col min="15871" max="15871" width="9.25" style="32" customWidth="1"/>
    <col min="15872" max="15872" width="9.83203125" style="32" customWidth="1"/>
    <col min="15873" max="15875" width="11.4140625" style="32" customWidth="1"/>
    <col min="15876" max="15876" width="10.1640625" style="32" customWidth="1"/>
    <col min="15877" max="15877" width="10.4140625" style="32" customWidth="1"/>
    <col min="15878" max="15878" width="17.58203125" style="32" customWidth="1"/>
    <col min="15879" max="16115" width="9.1640625" style="32"/>
    <col min="16116" max="16116" width="4.75" style="32" customWidth="1"/>
    <col min="16117" max="16117" width="19" style="32" customWidth="1"/>
    <col min="16118" max="16118" width="4.58203125" style="32" customWidth="1"/>
    <col min="16119" max="16120" width="9.1640625" style="32" customWidth="1"/>
    <col min="16121" max="16121" width="21" style="32" customWidth="1"/>
    <col min="16122" max="16122" width="9.75" style="32" customWidth="1"/>
    <col min="16123" max="16123" width="9.1640625" style="32" customWidth="1"/>
    <col min="16124" max="16124" width="8.83203125" style="32" customWidth="1"/>
    <col min="16125" max="16126" width="10.4140625" style="32" customWidth="1"/>
    <col min="16127" max="16127" width="9.25" style="32" customWidth="1"/>
    <col min="16128" max="16128" width="9.83203125" style="32" customWidth="1"/>
    <col min="16129" max="16131" width="11.4140625" style="32" customWidth="1"/>
    <col min="16132" max="16132" width="10.1640625" style="32" customWidth="1"/>
    <col min="16133" max="16133" width="10.4140625" style="32" customWidth="1"/>
    <col min="16134" max="16134" width="17.58203125" style="32" customWidth="1"/>
    <col min="16135" max="16384" width="9.1640625" style="32"/>
  </cols>
  <sheetData>
    <row r="1" spans="1:26" ht="21" customHeight="1" x14ac:dyDescent="0.8">
      <c r="A1" s="185" t="s">
        <v>34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</row>
    <row r="2" spans="1:26" ht="21" customHeight="1" x14ac:dyDescent="0.8">
      <c r="A2" s="185" t="s">
        <v>35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</row>
    <row r="3" spans="1:26" ht="21" customHeight="1" x14ac:dyDescent="0.8">
      <c r="A3" s="185" t="s">
        <v>36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</row>
    <row r="4" spans="1:26" s="33" customFormat="1" x14ac:dyDescent="0.8">
      <c r="A4" s="188"/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50"/>
      <c r="W4" s="50"/>
      <c r="X4" s="50"/>
    </row>
    <row r="5" spans="1:26" s="34" customFormat="1" ht="41.25" customHeight="1" x14ac:dyDescent="0.3">
      <c r="A5" s="183" t="s">
        <v>37</v>
      </c>
      <c r="B5" s="183" t="s">
        <v>41</v>
      </c>
      <c r="C5" s="183" t="s">
        <v>39</v>
      </c>
      <c r="D5" s="183" t="s">
        <v>40</v>
      </c>
      <c r="E5" s="183" t="s">
        <v>38</v>
      </c>
      <c r="F5" s="183" t="s">
        <v>42</v>
      </c>
      <c r="G5" s="181" t="s">
        <v>43</v>
      </c>
      <c r="H5" s="183" t="s">
        <v>44</v>
      </c>
      <c r="I5" s="183"/>
      <c r="J5" s="183"/>
      <c r="K5" s="183"/>
      <c r="L5" s="183"/>
      <c r="M5" s="183"/>
      <c r="N5" s="184" t="s">
        <v>45</v>
      </c>
      <c r="O5" s="184"/>
      <c r="P5" s="179" t="s">
        <v>46</v>
      </c>
      <c r="Q5" s="179" t="s">
        <v>47</v>
      </c>
      <c r="R5" s="178" t="s">
        <v>48</v>
      </c>
      <c r="S5" s="178"/>
      <c r="T5" s="178"/>
      <c r="U5" s="178"/>
      <c r="V5" s="187" t="s">
        <v>49</v>
      </c>
      <c r="W5" s="187"/>
      <c r="X5" s="187"/>
      <c r="Y5" s="186" t="s">
        <v>31</v>
      </c>
    </row>
    <row r="6" spans="1:26" s="35" customFormat="1" ht="96" x14ac:dyDescent="0.3">
      <c r="A6" s="183"/>
      <c r="B6" s="183"/>
      <c r="C6" s="183"/>
      <c r="D6" s="183"/>
      <c r="E6" s="183"/>
      <c r="F6" s="183"/>
      <c r="G6" s="182"/>
      <c r="H6" s="90" t="s">
        <v>180</v>
      </c>
      <c r="I6" s="90" t="s">
        <v>50</v>
      </c>
      <c r="J6" s="90" t="s">
        <v>51</v>
      </c>
      <c r="K6" s="90"/>
      <c r="L6" s="90" t="s">
        <v>52</v>
      </c>
      <c r="M6" s="90" t="s">
        <v>53</v>
      </c>
      <c r="N6" s="91" t="s">
        <v>54</v>
      </c>
      <c r="O6" s="91" t="s">
        <v>55</v>
      </c>
      <c r="P6" s="179"/>
      <c r="Q6" s="179"/>
      <c r="R6" s="93" t="s">
        <v>56</v>
      </c>
      <c r="S6" s="93" t="s">
        <v>57</v>
      </c>
      <c r="T6" s="93" t="s">
        <v>58</v>
      </c>
      <c r="U6" s="93" t="s">
        <v>59</v>
      </c>
      <c r="V6" s="92" t="s">
        <v>57</v>
      </c>
      <c r="W6" s="92" t="s">
        <v>28</v>
      </c>
      <c r="X6" s="92" t="s">
        <v>60</v>
      </c>
      <c r="Y6" s="186"/>
    </row>
    <row r="7" spans="1:26" s="36" customFormat="1" x14ac:dyDescent="0.8">
      <c r="A7" s="180" t="s">
        <v>61</v>
      </c>
      <c r="B7" s="180"/>
      <c r="C7" s="113"/>
      <c r="D7" s="113"/>
      <c r="E7" s="111"/>
      <c r="F7" s="81"/>
      <c r="G7" s="81"/>
      <c r="H7" s="82">
        <f>SUM(H8)</f>
        <v>0</v>
      </c>
      <c r="I7" s="82">
        <f t="shared" ref="I7:Y7" si="0">SUM(I8)</f>
        <v>0</v>
      </c>
      <c r="J7" s="82">
        <f t="shared" si="0"/>
        <v>0</v>
      </c>
      <c r="K7" s="82"/>
      <c r="L7" s="82">
        <f>SUM(L8)</f>
        <v>0</v>
      </c>
      <c r="M7" s="82">
        <f>SUM(M8)</f>
        <v>0</v>
      </c>
      <c r="N7" s="82">
        <f t="shared" si="0"/>
        <v>0</v>
      </c>
      <c r="O7" s="82">
        <f t="shared" si="0"/>
        <v>0</v>
      </c>
      <c r="P7" s="82">
        <f t="shared" si="0"/>
        <v>0</v>
      </c>
      <c r="Q7" s="82">
        <f t="shared" si="0"/>
        <v>0</v>
      </c>
      <c r="R7" s="82">
        <f t="shared" si="0"/>
        <v>0</v>
      </c>
      <c r="S7" s="82">
        <f t="shared" si="0"/>
        <v>0</v>
      </c>
      <c r="T7" s="82">
        <f t="shared" si="0"/>
        <v>0</v>
      </c>
      <c r="U7" s="82">
        <f t="shared" si="0"/>
        <v>0</v>
      </c>
      <c r="V7" s="82">
        <f t="shared" si="0"/>
        <v>0</v>
      </c>
      <c r="W7" s="82">
        <f t="shared" si="0"/>
        <v>0</v>
      </c>
      <c r="X7" s="82">
        <f t="shared" si="0"/>
        <v>0</v>
      </c>
      <c r="Y7" s="82">
        <f t="shared" si="0"/>
        <v>0</v>
      </c>
    </row>
    <row r="8" spans="1:26" s="36" customFormat="1" x14ac:dyDescent="0.8">
      <c r="A8" s="177" t="s">
        <v>62</v>
      </c>
      <c r="B8" s="177"/>
      <c r="C8" s="114"/>
      <c r="D8" s="114"/>
      <c r="E8" s="112"/>
      <c r="F8" s="83"/>
      <c r="G8" s="83"/>
      <c r="H8" s="84">
        <f>(SUM(H9:H90))</f>
        <v>0</v>
      </c>
      <c r="I8" s="84">
        <f>(SUM(I9:I90))</f>
        <v>0</v>
      </c>
      <c r="J8" s="84">
        <f t="shared" ref="J8:O8" si="1">(SUM(J9:J90))</f>
        <v>0</v>
      </c>
      <c r="K8" s="84">
        <f t="shared" si="1"/>
        <v>0</v>
      </c>
      <c r="L8" s="84">
        <f t="shared" si="1"/>
        <v>0</v>
      </c>
      <c r="M8" s="84">
        <f t="shared" si="1"/>
        <v>0</v>
      </c>
      <c r="N8" s="84">
        <f t="shared" si="1"/>
        <v>0</v>
      </c>
      <c r="O8" s="84">
        <f t="shared" si="1"/>
        <v>0</v>
      </c>
      <c r="P8" s="84">
        <f>(SUM(P9:P90))</f>
        <v>0</v>
      </c>
      <c r="Q8" s="84">
        <f t="shared" ref="Q8" si="2">(SUM(Q9:Q90))</f>
        <v>0</v>
      </c>
      <c r="R8" s="84"/>
      <c r="S8" s="84"/>
      <c r="T8" s="84"/>
      <c r="U8" s="84">
        <f t="shared" ref="U8" si="3">(SUM(U9:U90))</f>
        <v>0</v>
      </c>
      <c r="V8" s="84"/>
      <c r="W8" s="84"/>
      <c r="X8" s="84">
        <f t="shared" ref="X8:Y8" si="4">(SUM(X9:X90))</f>
        <v>0</v>
      </c>
      <c r="Y8" s="84">
        <f t="shared" si="4"/>
        <v>0</v>
      </c>
    </row>
    <row r="9" spans="1:26" s="106" customFormat="1" ht="48" x14ac:dyDescent="0.3">
      <c r="A9" s="94">
        <v>1</v>
      </c>
      <c r="B9" s="95"/>
      <c r="C9" s="96"/>
      <c r="D9" s="96" t="s">
        <v>63</v>
      </c>
      <c r="E9" s="97"/>
      <c r="F9" s="98" t="s">
        <v>64</v>
      </c>
      <c r="G9" s="98" t="s">
        <v>63</v>
      </c>
      <c r="H9" s="96"/>
      <c r="I9" s="99">
        <f>H9*0.04</f>
        <v>0</v>
      </c>
      <c r="J9" s="99">
        <f>SUM(H9:I9)</f>
        <v>0</v>
      </c>
      <c r="K9" s="99">
        <f t="shared" ref="K9" si="5">J9*0.05</f>
        <v>0</v>
      </c>
      <c r="L9" s="99">
        <f>IF(K9&gt;=750,750,K9)</f>
        <v>0</v>
      </c>
      <c r="M9" s="100">
        <f>SUM(J9+L9)*12</f>
        <v>0</v>
      </c>
      <c r="N9" s="99">
        <f>IF(F9=DATA!$A$1,DATA!$D$1,IF(ข้อมูลประกอบ!F9=DATA!$A$2,DATA!$D$2,IF(ข้อมูลประกอบ!F9=DATA!$A$3,DATA!$D$3,IF(ข้อมูลประกอบ!F9=DATA!$A$4,DATA!$D$4,IF(ข้อมูลประกอบ!F9=DATA!$A$5,DATA!$B$5,IF(ข้อมูลประกอบ!F9=DATA!$A$6,DATA!$D$6,IF(ข้อมูลประกอบ!F9=DATA!$A$7,DATA!$D$7,IF(ข้อมูลประกอบ!F9=DATA!$A$8,DATA!$D$8))))))))</f>
        <v>0</v>
      </c>
      <c r="O9" s="101">
        <f>N9*12</f>
        <v>0</v>
      </c>
      <c r="P9" s="102">
        <f>IF($F9=DATA!$A$1,DATA!$C$1,IF(ข้อมูลประกอบ!$F9=DATA!$A$2,DATA!$C$2,IF(ข้อมูลประกอบ!$F9=DATA!$A$3,DATA!$C$3,IF(ข้อมูลประกอบ!$F9=DATA!$A$4,DATA!$C$4,IF(ข้อมูลประกอบ!$F9=DATA!$A$5,DATA!$C$5,IF(ข้อมูลประกอบ!$F9=DATA!$A$6,DATA!$D$6,IF(ข้อมูลประกอบ!$F9=DATA!$A$7,DATA!$D$7,IF(ข้อมูลประกอบ!$F9=DATA!$A$8,DATA!$B$8))))))))</f>
        <v>0</v>
      </c>
      <c r="Q9" s="102">
        <f>P9*12</f>
        <v>0</v>
      </c>
      <c r="R9" s="99">
        <f>IF($F9=DATA!$A$1,DATA!$D$1,IF(ข้อมูลประกอบ!$F9=DATA!$A$2,DATA!$D$2,IF(ข้อมูลประกอบ!$F9=DATA!$A$3,DATA!$D$3,IF(ข้อมูลประกอบ!$F9=DATA!$A$4,DATA!$D$4,IF(ข้อมูลประกอบ!$F9=DATA!$A$5,DATA!$D$5,IF(ข้อมูลประกอบ!$F9=DATA!$A$6,DATA!$B$6,IF(ข้อมูลประกอบ!$F9=DATA!$A$7,DATA!$D$7,IF(ข้อมูลประกอบ!$F9=DATA!$A$8,DATA!$D$8))))))))</f>
        <v>0</v>
      </c>
      <c r="S9" s="99">
        <f>IF($F9=DATA!$A$1,DATA!$D$1,IF(ข้อมูลประกอบ!$F9=DATA!$A$2,DATA!$D$2,IF(ข้อมูลประกอบ!$F9=DATA!$A$3,DATA!$D$3,IF(ข้อมูลประกอบ!$F9=DATA!$A$4,DATA!$D$4,IF(ข้อมูลประกอบ!$F9=DATA!$A$5,DATA!$D$5,IF(ข้อมูลประกอบ!$F9=DATA!$A$6,DATA!$C$6,IF(ข้อมูลประกอบ!$F9=DATA!$A$7,DATA!$D$7,IF(ข้อมูลประกอบ!$F9=DATA!$A$8,DATA!$D$8))))))))</f>
        <v>0</v>
      </c>
      <c r="T9" s="99">
        <f>IF($F9=DATA!$A$1,DATA!$D$1,IF(ข้อมูลประกอบ!$F9=DATA!$A$2,DATA!$D$2,IF(ข้อมูลประกอบ!$F9=DATA!$A$3,DATA!$D$3,IF(ข้อมูลประกอบ!$F9=DATA!$A$4,DATA!$D$4,IF(ข้อมูลประกอบ!$F9=DATA!$A$5,DATA!$D$5,IF(ข้อมูลประกอบ!$F9=DATA!$A$6,DATA!$E$6,IF(ข้อมูลประกอบ!$F9=DATA!$A$7,DATA!$D$7,IF(ข้อมูลประกอบ!$F9=DATA!$A$8,DATA!$D$8))))))))</f>
        <v>0</v>
      </c>
      <c r="U9" s="103">
        <f>R9*S9*T9</f>
        <v>0</v>
      </c>
      <c r="V9" s="99">
        <f>IF($F9=DATA!$A$1,DATA!$D$1,IF(ข้อมูลประกอบ!$F9=DATA!$A$2,DATA!$D$2,IF(ข้อมูลประกอบ!$F9=DATA!$A$3,DATA!$D$3,IF(ข้อมูลประกอบ!$F9=DATA!$A$4,DATA!$D$4,IF(ข้อมูลประกอบ!$F9=DATA!$A$5,DATA!$D$5,IF(ข้อมูลประกอบ!$F9=DATA!$A$6,DATA!$D$6,IF(ข้อมูลประกอบ!$F9=DATA!$A$7,DATA!$B$7,IF(ข้อมูลประกอบ!$F9=DATA!$A$8,DATA!$D$8))))))))</f>
        <v>0</v>
      </c>
      <c r="W9" s="99">
        <f>IF($F9=DATA!$A$1,DATA!$D$1,IF(ข้อมูลประกอบ!$F9=DATA!$A$2,DATA!$D$2,IF(ข้อมูลประกอบ!$F9=DATA!$A$3,DATA!$D$3,IF(ข้อมูลประกอบ!$F9=DATA!$A$4,DATA!$D$4,IF(ข้อมูลประกอบ!$F9=DATA!$A$5,DATA!$D$5,IF(ข้อมูลประกอบ!$F9=DATA!$A$6,DATA!$D$6,IF(ข้อมูลประกอบ!$F9=DATA!$A$7,DATA!$C$7,IF(ข้อมูลประกอบ!$F9=DATA!$A$8,DATA!$D$8))))))))</f>
        <v>0</v>
      </c>
      <c r="X9" s="104">
        <f>V9*W9</f>
        <v>0</v>
      </c>
      <c r="Y9" s="105">
        <f>SUM(M9,O9,Q9,U9,X9)</f>
        <v>0</v>
      </c>
    </row>
    <row r="10" spans="1:26" s="106" customFormat="1" ht="48" x14ac:dyDescent="0.3">
      <c r="A10" s="94">
        <v>2</v>
      </c>
      <c r="B10" s="95"/>
      <c r="C10" s="96"/>
      <c r="D10" s="96" t="s">
        <v>63</v>
      </c>
      <c r="E10" s="95"/>
      <c r="F10" s="98" t="s">
        <v>64</v>
      </c>
      <c r="G10" s="98" t="s">
        <v>63</v>
      </c>
      <c r="H10" s="96">
        <v>0</v>
      </c>
      <c r="I10" s="99">
        <f t="shared" ref="I10:I73" si="6">H10*0.04</f>
        <v>0</v>
      </c>
      <c r="J10" s="99">
        <f t="shared" ref="J10:J73" si="7">SUM(H10:I10)</f>
        <v>0</v>
      </c>
      <c r="K10" s="99">
        <f t="shared" ref="K10:K73" si="8">J10*0.05</f>
        <v>0</v>
      </c>
      <c r="L10" s="99">
        <f t="shared" ref="L10:L73" si="9">IF(K10&gt;=750,750,K10)</f>
        <v>0</v>
      </c>
      <c r="M10" s="100">
        <f t="shared" ref="M10:M53" si="10">SUM(J10+L10)*12</f>
        <v>0</v>
      </c>
      <c r="N10" s="99">
        <f>IF(F10=DATA!$A$1,DATA!$D$1,IF(ข้อมูลประกอบ!F10=DATA!$A$2,DATA!$D$2,IF(ข้อมูลประกอบ!F10=DATA!$A$3,DATA!$D$3,IF(ข้อมูลประกอบ!F10=DATA!$A$4,DATA!$D$4,IF(ข้อมูลประกอบ!F10=DATA!$A$5,DATA!$B$5,IF(ข้อมูลประกอบ!F10=DATA!$A$6,DATA!$D$6,IF(ข้อมูลประกอบ!F10=DATA!$A$7,DATA!$D$7,IF(ข้อมูลประกอบ!F10=DATA!$A$8,DATA!$D$8))))))))</f>
        <v>0</v>
      </c>
      <c r="O10" s="101">
        <f t="shared" ref="O10:O53" si="11">N10*12</f>
        <v>0</v>
      </c>
      <c r="P10" s="102">
        <f>IF(F10=DATA!$A$1,DATA!$C$1,IF(ข้อมูลประกอบ!F10=DATA!$A$2,DATA!$C$2,IF(ข้อมูลประกอบ!F10=DATA!$A$3,DATA!$C$3,IF(ข้อมูลประกอบ!F10=DATA!$A$4,DATA!$C$4,IF(ข้อมูลประกอบ!F10=DATA!$A$5,DATA!$C$5,IF(ข้อมูลประกอบ!F10=DATA!$A$6,DATA!$D$6,IF(ข้อมูลประกอบ!F10=DATA!$A$7,DATA!$D$7,IF(ข้อมูลประกอบ!F10=DATA!$A$8,DATA!$B$8))))))))</f>
        <v>0</v>
      </c>
      <c r="Q10" s="102">
        <f t="shared" ref="Q10:Q53" si="12">P10*12</f>
        <v>0</v>
      </c>
      <c r="R10" s="99">
        <f>IF($F10=DATA!$A$1,DATA!$D$1,IF(ข้อมูลประกอบ!$F10=DATA!$A$2,DATA!$D$2,IF(ข้อมูลประกอบ!$F10=DATA!$A$3,DATA!$D$3,IF(ข้อมูลประกอบ!$F10=DATA!$A$4,DATA!$D$4,IF(ข้อมูลประกอบ!$F10=DATA!$A$5,DATA!$D$5,IF(ข้อมูลประกอบ!$F10=DATA!$A$6,DATA!$B$6,IF(ข้อมูลประกอบ!$F10=DATA!$A$7,DATA!$D$7,IF(ข้อมูลประกอบ!$F10=DATA!$A$8,DATA!$D$8))))))))</f>
        <v>0</v>
      </c>
      <c r="S10" s="99">
        <f>IF($F10=DATA!$A$1,DATA!$D$1,IF(ข้อมูลประกอบ!$F10=DATA!$A$2,DATA!$D$2,IF(ข้อมูลประกอบ!$F10=DATA!$A$3,DATA!$D$3,IF(ข้อมูลประกอบ!$F10=DATA!$A$4,DATA!$D$4,IF(ข้อมูลประกอบ!$F10=DATA!$A$5,DATA!$D$5,IF(ข้อมูลประกอบ!$F10=DATA!$A$6,DATA!$C$6,IF(ข้อมูลประกอบ!$F10=DATA!$A$7,DATA!$D$7,IF(ข้อมูลประกอบ!$F10=DATA!$A$8,DATA!$D$8))))))))</f>
        <v>0</v>
      </c>
      <c r="T10" s="99">
        <f>IF($F10=DATA!$A$1,DATA!$D$1,IF(ข้อมูลประกอบ!$F10=DATA!$A$2,DATA!$D$2,IF(ข้อมูลประกอบ!$F10=DATA!$A$3,DATA!$D$3,IF(ข้อมูลประกอบ!$F10=DATA!$A$4,DATA!$D$4,IF(ข้อมูลประกอบ!$F10=DATA!$A$5,DATA!$D$5,IF(ข้อมูลประกอบ!$F10=DATA!$A$6,DATA!$E$6,IF(ข้อมูลประกอบ!$F10=DATA!$A$7,DATA!$D$7,IF(ข้อมูลประกอบ!$F10=DATA!$A$8,DATA!$D$8))))))))</f>
        <v>0</v>
      </c>
      <c r="U10" s="103">
        <f t="shared" ref="U10:U16" si="13">R10*S10*T10</f>
        <v>0</v>
      </c>
      <c r="V10" s="99">
        <f>IF($F10=DATA!$A$1,DATA!$D$1,IF(ข้อมูลประกอบ!$F10=DATA!$A$2,DATA!$D$2,IF(ข้อมูลประกอบ!$F10=DATA!$A$3,DATA!$D$3,IF(ข้อมูลประกอบ!$F10=DATA!$A$4,DATA!$D$4,IF(ข้อมูลประกอบ!$F10=DATA!$A$5,DATA!$D$5,IF(ข้อมูลประกอบ!$F10=DATA!$A$6,DATA!$D$6,IF(ข้อมูลประกอบ!$F10=DATA!$A$7,DATA!$B$7,IF(ข้อมูลประกอบ!$F10=DATA!$A$8,DATA!$D$8))))))))</f>
        <v>0</v>
      </c>
      <c r="W10" s="99">
        <f>IF($F10=DATA!$A$1,DATA!$D$1,IF(ข้อมูลประกอบ!$F10=DATA!$A$2,DATA!$D$2,IF(ข้อมูลประกอบ!$F10=DATA!$A$3,DATA!$D$3,IF(ข้อมูลประกอบ!$F10=DATA!$A$4,DATA!$D$4,IF(ข้อมูลประกอบ!$F10=DATA!$A$5,DATA!$D$5,IF(ข้อมูลประกอบ!$F10=DATA!$A$6,DATA!$D$6,IF(ข้อมูลประกอบ!$F10=DATA!$A$7,DATA!$C$7,IF(ข้อมูลประกอบ!$F10=DATA!$A$8,DATA!$D$8))))))))</f>
        <v>0</v>
      </c>
      <c r="X10" s="104">
        <f t="shared" ref="X10:X16" si="14">V10*W10</f>
        <v>0</v>
      </c>
      <c r="Y10" s="105">
        <f t="shared" ref="Y10:Y53" si="15">SUM(M10,O10,Q10,U10,X10)</f>
        <v>0</v>
      </c>
    </row>
    <row r="11" spans="1:26" s="106" customFormat="1" ht="48" x14ac:dyDescent="0.3">
      <c r="A11" s="94">
        <v>3</v>
      </c>
      <c r="B11" s="95"/>
      <c r="C11" s="96"/>
      <c r="D11" s="96" t="s">
        <v>63</v>
      </c>
      <c r="E11" s="95"/>
      <c r="F11" s="98" t="s">
        <v>64</v>
      </c>
      <c r="G11" s="98" t="s">
        <v>63</v>
      </c>
      <c r="H11" s="96">
        <v>0</v>
      </c>
      <c r="I11" s="99">
        <f t="shared" si="6"/>
        <v>0</v>
      </c>
      <c r="J11" s="99">
        <f t="shared" si="7"/>
        <v>0</v>
      </c>
      <c r="K11" s="99">
        <f t="shared" si="8"/>
        <v>0</v>
      </c>
      <c r="L11" s="99">
        <f t="shared" si="9"/>
        <v>0</v>
      </c>
      <c r="M11" s="100">
        <f t="shared" si="10"/>
        <v>0</v>
      </c>
      <c r="N11" s="99">
        <f>IF(F11=DATA!$A$1,DATA!$D$1,IF(ข้อมูลประกอบ!F11=DATA!$A$2,DATA!$D$2,IF(ข้อมูลประกอบ!F11=DATA!$A$3,DATA!$D$3,IF(ข้อมูลประกอบ!F11=DATA!$A$4,DATA!$D$4,IF(ข้อมูลประกอบ!F11=DATA!$A$5,DATA!$B$5,IF(ข้อมูลประกอบ!F11=DATA!$A$6,DATA!$D$6,IF(ข้อมูลประกอบ!F11=DATA!$A$7,DATA!$D$7,IF(ข้อมูลประกอบ!F11=DATA!$A$8,DATA!$D$8))))))))</f>
        <v>0</v>
      </c>
      <c r="O11" s="101">
        <f t="shared" si="11"/>
        <v>0</v>
      </c>
      <c r="P11" s="102">
        <f>IF(F11=DATA!$A$1,DATA!$C$1,IF(ข้อมูลประกอบ!F11=DATA!$A$2,DATA!$C$2,IF(ข้อมูลประกอบ!F11=DATA!$A$3,DATA!$C$3,IF(ข้อมูลประกอบ!F11=DATA!$A$4,DATA!$C$4,IF(ข้อมูลประกอบ!F11=DATA!$A$5,DATA!$C$5,IF(ข้อมูลประกอบ!F11=DATA!$A$6,DATA!$D$6,IF(ข้อมูลประกอบ!F11=DATA!$A$7,DATA!$D$7,IF(ข้อมูลประกอบ!F11=DATA!$A$8,DATA!$B$8))))))))</f>
        <v>0</v>
      </c>
      <c r="Q11" s="102">
        <f t="shared" si="12"/>
        <v>0</v>
      </c>
      <c r="R11" s="99">
        <f>IF($F11=DATA!$A$1,DATA!$D$1,IF(ข้อมูลประกอบ!$F11=DATA!$A$2,DATA!$D$2,IF(ข้อมูลประกอบ!$F11=DATA!$A$3,DATA!$D$3,IF(ข้อมูลประกอบ!$F11=DATA!$A$4,DATA!$D$4,IF(ข้อมูลประกอบ!$F11=DATA!$A$5,DATA!$D$5,IF(ข้อมูลประกอบ!$F11=DATA!$A$6,DATA!$B$6,IF(ข้อมูลประกอบ!$F11=DATA!$A$7,DATA!$D$7,IF(ข้อมูลประกอบ!$F11=DATA!$A$8,DATA!$D$8))))))))</f>
        <v>0</v>
      </c>
      <c r="S11" s="99">
        <f>IF($F11=DATA!$A$1,DATA!$D$1,IF(ข้อมูลประกอบ!$F11=DATA!$A$2,DATA!$D$2,IF(ข้อมูลประกอบ!$F11=DATA!$A$3,DATA!$D$3,IF(ข้อมูลประกอบ!$F11=DATA!$A$4,DATA!$D$4,IF(ข้อมูลประกอบ!$F11=DATA!$A$5,DATA!$D$5,IF(ข้อมูลประกอบ!$F11=DATA!$A$6,DATA!$C$6,IF(ข้อมูลประกอบ!$F11=DATA!$A$7,DATA!$D$7,IF(ข้อมูลประกอบ!$F11=DATA!$A$8,DATA!$D$8))))))))</f>
        <v>0</v>
      </c>
      <c r="T11" s="99">
        <f>IF($F11=DATA!$A$1,DATA!$D$1,IF(ข้อมูลประกอบ!$F11=DATA!$A$2,DATA!$D$2,IF(ข้อมูลประกอบ!$F11=DATA!$A$3,DATA!$D$3,IF(ข้อมูลประกอบ!$F11=DATA!$A$4,DATA!$D$4,IF(ข้อมูลประกอบ!$F11=DATA!$A$5,DATA!$D$5,IF(ข้อมูลประกอบ!$F11=DATA!$A$6,DATA!$E$6,IF(ข้อมูลประกอบ!$F11=DATA!$A$7,DATA!$D$7,IF(ข้อมูลประกอบ!$F11=DATA!$A$8,DATA!$D$8))))))))</f>
        <v>0</v>
      </c>
      <c r="U11" s="103">
        <f t="shared" si="13"/>
        <v>0</v>
      </c>
      <c r="V11" s="99">
        <f>IF($F11=DATA!$A$1,DATA!$D$1,IF(ข้อมูลประกอบ!$F11=DATA!$A$2,DATA!$D$2,IF(ข้อมูลประกอบ!$F11=DATA!$A$3,DATA!$D$3,IF(ข้อมูลประกอบ!$F11=DATA!$A$4,DATA!$D$4,IF(ข้อมูลประกอบ!$F11=DATA!$A$5,DATA!$D$5,IF(ข้อมูลประกอบ!$F11=DATA!$A$6,DATA!$D$6,IF(ข้อมูลประกอบ!$F11=DATA!$A$7,DATA!$B$7,IF(ข้อมูลประกอบ!$F11=DATA!$A$8,DATA!$D$8))))))))</f>
        <v>0</v>
      </c>
      <c r="W11" s="99">
        <f>IF($F11=DATA!$A$1,DATA!$D$1,IF(ข้อมูลประกอบ!$F11=DATA!$A$2,DATA!$D$2,IF(ข้อมูลประกอบ!$F11=DATA!$A$3,DATA!$D$3,IF(ข้อมูลประกอบ!$F11=DATA!$A$4,DATA!$D$4,IF(ข้อมูลประกอบ!$F11=DATA!$A$5,DATA!$D$5,IF(ข้อมูลประกอบ!$F11=DATA!$A$6,DATA!$D$6,IF(ข้อมูลประกอบ!$F11=DATA!$A$7,DATA!$C$7,IF(ข้อมูลประกอบ!$F11=DATA!$A$8,DATA!$D$8))))))))</f>
        <v>0</v>
      </c>
      <c r="X11" s="104">
        <f t="shared" si="14"/>
        <v>0</v>
      </c>
      <c r="Y11" s="105">
        <f t="shared" si="15"/>
        <v>0</v>
      </c>
    </row>
    <row r="12" spans="1:26" s="106" customFormat="1" ht="48" x14ac:dyDescent="0.3">
      <c r="A12" s="94">
        <v>4</v>
      </c>
      <c r="B12" s="95"/>
      <c r="C12" s="96"/>
      <c r="D12" s="96" t="s">
        <v>63</v>
      </c>
      <c r="E12" s="97"/>
      <c r="F12" s="98" t="s">
        <v>64</v>
      </c>
      <c r="G12" s="98" t="s">
        <v>63</v>
      </c>
      <c r="H12" s="96">
        <v>0</v>
      </c>
      <c r="I12" s="99">
        <f t="shared" si="6"/>
        <v>0</v>
      </c>
      <c r="J12" s="99">
        <f t="shared" si="7"/>
        <v>0</v>
      </c>
      <c r="K12" s="99">
        <f t="shared" si="8"/>
        <v>0</v>
      </c>
      <c r="L12" s="99">
        <f t="shared" si="9"/>
        <v>0</v>
      </c>
      <c r="M12" s="100">
        <f t="shared" si="10"/>
        <v>0</v>
      </c>
      <c r="N12" s="107">
        <f>IF(F12=DATA!$A$1,DATA!$D$1,IF(ข้อมูลประกอบ!F12=DATA!$A$2,DATA!$D$2,IF(ข้อมูลประกอบ!F12=DATA!$A$3,DATA!$D$3,IF(ข้อมูลประกอบ!F12=DATA!$A$4,DATA!$D$4,IF(ข้อมูลประกอบ!F12=DATA!$A$5,DATA!$B$5,IF(ข้อมูลประกอบ!F12=DATA!$A$6,DATA!$D$6,IF(ข้อมูลประกอบ!F12=DATA!$A$7,DATA!$D$7,IF(ข้อมูลประกอบ!F12=DATA!$A$8,DATA!$D$8))))))))</f>
        <v>0</v>
      </c>
      <c r="O12" s="101">
        <f t="shared" si="11"/>
        <v>0</v>
      </c>
      <c r="P12" s="102">
        <f>IF(F12=DATA!$A$1,DATA!$C$1,IF(ข้อมูลประกอบ!F12=DATA!$A$2,DATA!$C$2,IF(ข้อมูลประกอบ!F12=DATA!$A$3,DATA!$C$3,IF(ข้อมูลประกอบ!F12=DATA!$A$4,DATA!$C$4,IF(ข้อมูลประกอบ!F12=DATA!$A$5,DATA!$C$5,IF(ข้อมูลประกอบ!F12=DATA!$A$6,DATA!$D$6,IF(ข้อมูลประกอบ!F12=DATA!$A$7,DATA!$D$7,IF(ข้อมูลประกอบ!F12=DATA!$A$8,DATA!$B$8))))))))</f>
        <v>0</v>
      </c>
      <c r="Q12" s="102">
        <f t="shared" si="12"/>
        <v>0</v>
      </c>
      <c r="R12" s="99">
        <f>IF($F12=DATA!$A$1,DATA!$D$1,IF(ข้อมูลประกอบ!$F12=DATA!$A$2,DATA!$D$2,IF(ข้อมูลประกอบ!$F12=DATA!$A$3,DATA!$D$3,IF(ข้อมูลประกอบ!$F12=DATA!$A$4,DATA!$D$4,IF(ข้อมูลประกอบ!$F12=DATA!$A$5,DATA!$D$5,IF(ข้อมูลประกอบ!$F12=DATA!$A$6,DATA!$B$6,IF(ข้อมูลประกอบ!$F12=DATA!$A$7,DATA!$D$7,IF(ข้อมูลประกอบ!$F12=DATA!$A$8,DATA!$D$8))))))))</f>
        <v>0</v>
      </c>
      <c r="S12" s="99">
        <f>IF($F12=DATA!$A$1,DATA!$D$1,IF(ข้อมูลประกอบ!$F12=DATA!$A$2,DATA!$D$2,IF(ข้อมูลประกอบ!$F12=DATA!$A$3,DATA!$D$3,IF(ข้อมูลประกอบ!$F12=DATA!$A$4,DATA!$D$4,IF(ข้อมูลประกอบ!$F12=DATA!$A$5,DATA!$D$5,IF(ข้อมูลประกอบ!$F12=DATA!$A$6,DATA!$C$6,IF(ข้อมูลประกอบ!$F12=DATA!$A$7,DATA!$D$7,IF(ข้อมูลประกอบ!$F12=DATA!$A$8,DATA!$D$8))))))))</f>
        <v>0</v>
      </c>
      <c r="T12" s="99">
        <f>IF($F12=DATA!$A$1,DATA!$D$1,IF(ข้อมูลประกอบ!$F12=DATA!$A$2,DATA!$D$2,IF(ข้อมูลประกอบ!$F12=DATA!$A$3,DATA!$D$3,IF(ข้อมูลประกอบ!$F12=DATA!$A$4,DATA!$D$4,IF(ข้อมูลประกอบ!$F12=DATA!$A$5,DATA!$D$5,IF(ข้อมูลประกอบ!$F12=DATA!$A$6,DATA!$E$6,IF(ข้อมูลประกอบ!$F12=DATA!$A$7,DATA!$D$7,IF(ข้อมูลประกอบ!$F12=DATA!$A$8,DATA!$D$8))))))))</f>
        <v>0</v>
      </c>
      <c r="U12" s="103">
        <f t="shared" si="13"/>
        <v>0</v>
      </c>
      <c r="V12" s="99">
        <f>IF($F12=DATA!$A$1,DATA!$D$1,IF(ข้อมูลประกอบ!$F12=DATA!$A$2,DATA!$D$2,IF(ข้อมูลประกอบ!$F12=DATA!$A$3,DATA!$D$3,IF(ข้อมูลประกอบ!$F12=DATA!$A$4,DATA!$D$4,IF(ข้อมูลประกอบ!$F12=DATA!$A$5,DATA!$D$5,IF(ข้อมูลประกอบ!$F12=DATA!$A$6,DATA!$D$6,IF(ข้อมูลประกอบ!$F12=DATA!$A$7,DATA!$B$7,IF(ข้อมูลประกอบ!$F12=DATA!$A$8,DATA!$D$8))))))))</f>
        <v>0</v>
      </c>
      <c r="W12" s="99">
        <f>IF($F12=DATA!$A$1,DATA!$D$1,IF(ข้อมูลประกอบ!$F12=DATA!$A$2,DATA!$D$2,IF(ข้อมูลประกอบ!$F12=DATA!$A$3,DATA!$D$3,IF(ข้อมูลประกอบ!$F12=DATA!$A$4,DATA!$D$4,IF(ข้อมูลประกอบ!$F12=DATA!$A$5,DATA!$D$5,IF(ข้อมูลประกอบ!$F12=DATA!$A$6,DATA!$D$6,IF(ข้อมูลประกอบ!$F12=DATA!$A$7,DATA!$C$7,IF(ข้อมูลประกอบ!$F12=DATA!$A$8,DATA!$D$8))))))))</f>
        <v>0</v>
      </c>
      <c r="X12" s="104">
        <f t="shared" si="14"/>
        <v>0</v>
      </c>
      <c r="Y12" s="105">
        <f t="shared" si="15"/>
        <v>0</v>
      </c>
    </row>
    <row r="13" spans="1:26" s="106" customFormat="1" ht="48" x14ac:dyDescent="0.3">
      <c r="A13" s="94">
        <v>5</v>
      </c>
      <c r="B13" s="95"/>
      <c r="C13" s="96"/>
      <c r="D13" s="96" t="s">
        <v>63</v>
      </c>
      <c r="E13" s="97"/>
      <c r="F13" s="98" t="s">
        <v>64</v>
      </c>
      <c r="G13" s="98" t="s">
        <v>63</v>
      </c>
      <c r="H13" s="96">
        <v>0</v>
      </c>
      <c r="I13" s="99">
        <f t="shared" si="6"/>
        <v>0</v>
      </c>
      <c r="J13" s="99">
        <f t="shared" si="7"/>
        <v>0</v>
      </c>
      <c r="K13" s="99">
        <f t="shared" si="8"/>
        <v>0</v>
      </c>
      <c r="L13" s="99">
        <f t="shared" si="9"/>
        <v>0</v>
      </c>
      <c r="M13" s="100">
        <f t="shared" si="10"/>
        <v>0</v>
      </c>
      <c r="N13" s="99">
        <f>IF(F13=DATA!$A$1,DATA!$D$1,IF(ข้อมูลประกอบ!F13=DATA!$A$2,DATA!$D$2,IF(ข้อมูลประกอบ!F13=DATA!$A$3,DATA!$D$3,IF(ข้อมูลประกอบ!F13=DATA!$A$4,DATA!$D$4,IF(ข้อมูลประกอบ!F13=DATA!$A$5,DATA!$B$5,IF(ข้อมูลประกอบ!F13=DATA!$A$6,DATA!$D$6,IF(ข้อมูลประกอบ!F13=DATA!$A$7,DATA!$D$7,IF(ข้อมูลประกอบ!F13=DATA!$A$8,DATA!$D$8))))))))</f>
        <v>0</v>
      </c>
      <c r="O13" s="101">
        <f t="shared" si="11"/>
        <v>0</v>
      </c>
      <c r="P13" s="102">
        <f>IF(F13=DATA!$A$1,DATA!$C$1,IF(ข้อมูลประกอบ!F13=DATA!$A$2,DATA!$C$2,IF(ข้อมูลประกอบ!F13=DATA!$A$3,DATA!$C$3,IF(ข้อมูลประกอบ!F13=DATA!$A$4,DATA!$C$4,IF(ข้อมูลประกอบ!F13=DATA!$A$5,DATA!$C$5,IF(ข้อมูลประกอบ!F13=DATA!$A$6,DATA!$D$6,IF(ข้อมูลประกอบ!F13=DATA!$A$7,DATA!$D$7,IF(ข้อมูลประกอบ!F13=DATA!$A$8,DATA!$B$8))))))))</f>
        <v>0</v>
      </c>
      <c r="Q13" s="102">
        <f t="shared" si="12"/>
        <v>0</v>
      </c>
      <c r="R13" s="99">
        <f>IF($F13=DATA!$A$1,DATA!$D$1,IF(ข้อมูลประกอบ!$F13=DATA!$A$2,DATA!$D$2,IF(ข้อมูลประกอบ!$F13=DATA!$A$3,DATA!$D$3,IF(ข้อมูลประกอบ!$F13=DATA!$A$4,DATA!$D$4,IF(ข้อมูลประกอบ!$F13=DATA!$A$5,DATA!$D$5,IF(ข้อมูลประกอบ!$F13=DATA!$A$6,DATA!$B$6,IF(ข้อมูลประกอบ!$F13=DATA!$A$7,DATA!$D$7,IF(ข้อมูลประกอบ!$F13=DATA!$A$8,DATA!$D$8))))))))</f>
        <v>0</v>
      </c>
      <c r="S13" s="99">
        <f>IF($F13=DATA!$A$1,DATA!$D$1,IF(ข้อมูลประกอบ!$F13=DATA!$A$2,DATA!$D$2,IF(ข้อมูลประกอบ!$F13=DATA!$A$3,DATA!$D$3,IF(ข้อมูลประกอบ!$F13=DATA!$A$4,DATA!$D$4,IF(ข้อมูลประกอบ!$F13=DATA!$A$5,DATA!$D$5,IF(ข้อมูลประกอบ!$F13=DATA!$A$6,DATA!$C$6,IF(ข้อมูลประกอบ!$F13=DATA!$A$7,DATA!$D$7,IF(ข้อมูลประกอบ!$F13=DATA!$A$8,DATA!$D$8))))))))</f>
        <v>0</v>
      </c>
      <c r="T13" s="99">
        <f>IF($F13=DATA!$A$1,DATA!$D$1,IF(ข้อมูลประกอบ!$F13=DATA!$A$2,DATA!$D$2,IF(ข้อมูลประกอบ!$F13=DATA!$A$3,DATA!$D$3,IF(ข้อมูลประกอบ!$F13=DATA!$A$4,DATA!$D$4,IF(ข้อมูลประกอบ!$F13=DATA!$A$5,DATA!$D$5,IF(ข้อมูลประกอบ!$F13=DATA!$A$6,DATA!$E$6,IF(ข้อมูลประกอบ!$F13=DATA!$A$7,DATA!$D$7,IF(ข้อมูลประกอบ!$F13=DATA!$A$8,DATA!$D$8))))))))</f>
        <v>0</v>
      </c>
      <c r="U13" s="103">
        <f t="shared" si="13"/>
        <v>0</v>
      </c>
      <c r="V13" s="99">
        <f>IF($F13=DATA!$A$1,DATA!$D$1,IF(ข้อมูลประกอบ!$F13=DATA!$A$2,DATA!$D$2,IF(ข้อมูลประกอบ!$F13=DATA!$A$3,DATA!$D$3,IF(ข้อมูลประกอบ!$F13=DATA!$A$4,DATA!$D$4,IF(ข้อมูลประกอบ!$F13=DATA!$A$5,DATA!$D$5,IF(ข้อมูลประกอบ!$F13=DATA!$A$6,DATA!$D$6,IF(ข้อมูลประกอบ!$F13=DATA!$A$7,DATA!$B$7,IF(ข้อมูลประกอบ!$F13=DATA!$A$8,DATA!$D$8))))))))</f>
        <v>0</v>
      </c>
      <c r="W13" s="99">
        <f>IF($F13=DATA!$A$1,DATA!$D$1,IF(ข้อมูลประกอบ!$F13=DATA!$A$2,DATA!$D$2,IF(ข้อมูลประกอบ!$F13=DATA!$A$3,DATA!$D$3,IF(ข้อมูลประกอบ!$F13=DATA!$A$4,DATA!$D$4,IF(ข้อมูลประกอบ!$F13=DATA!$A$5,DATA!$D$5,IF(ข้อมูลประกอบ!$F13=DATA!$A$6,DATA!$D$6,IF(ข้อมูลประกอบ!$F13=DATA!$A$7,DATA!$C$7,IF(ข้อมูลประกอบ!$F13=DATA!$A$8,DATA!$D$8))))))))</f>
        <v>0</v>
      </c>
      <c r="X13" s="104">
        <f t="shared" si="14"/>
        <v>0</v>
      </c>
      <c r="Y13" s="105">
        <f t="shared" si="15"/>
        <v>0</v>
      </c>
    </row>
    <row r="14" spans="1:26" s="106" customFormat="1" ht="48" x14ac:dyDescent="0.3">
      <c r="A14" s="94">
        <v>6</v>
      </c>
      <c r="B14" s="95"/>
      <c r="C14" s="96"/>
      <c r="D14" s="96" t="s">
        <v>63</v>
      </c>
      <c r="E14" s="97"/>
      <c r="F14" s="98" t="s">
        <v>64</v>
      </c>
      <c r="G14" s="98" t="s">
        <v>63</v>
      </c>
      <c r="H14" s="96">
        <v>0</v>
      </c>
      <c r="I14" s="99">
        <f t="shared" si="6"/>
        <v>0</v>
      </c>
      <c r="J14" s="99">
        <f t="shared" si="7"/>
        <v>0</v>
      </c>
      <c r="K14" s="99">
        <f t="shared" si="8"/>
        <v>0</v>
      </c>
      <c r="L14" s="99">
        <f t="shared" si="9"/>
        <v>0</v>
      </c>
      <c r="M14" s="100">
        <f t="shared" si="10"/>
        <v>0</v>
      </c>
      <c r="N14" s="99">
        <f>IF(F14=DATA!$A$1,DATA!$D$1,IF(ข้อมูลประกอบ!F14=DATA!$A$2,DATA!$D$2,IF(ข้อมูลประกอบ!F14=DATA!$A$3,DATA!$D$3,IF(ข้อมูลประกอบ!F14=DATA!$A$4,DATA!$D$4,IF(ข้อมูลประกอบ!F14=DATA!$A$5,DATA!$B$5,IF(ข้อมูลประกอบ!F14=DATA!$A$6,DATA!$D$6,IF(ข้อมูลประกอบ!F14=DATA!$A$7,DATA!$D$7,IF(ข้อมูลประกอบ!F14=DATA!$A$8,DATA!$D$8))))))))</f>
        <v>0</v>
      </c>
      <c r="O14" s="101">
        <f t="shared" si="11"/>
        <v>0</v>
      </c>
      <c r="P14" s="102">
        <f>IF(F14=DATA!$A$1,DATA!$C$1,IF(ข้อมูลประกอบ!F14=DATA!$A$2,DATA!$C$2,IF(ข้อมูลประกอบ!F14=DATA!$A$3,DATA!$C$3,IF(ข้อมูลประกอบ!F14=DATA!$A$4,DATA!$C$4,IF(ข้อมูลประกอบ!F14=DATA!$A$5,DATA!$C$5,IF(ข้อมูลประกอบ!F14=DATA!$A$6,DATA!$D$6,IF(ข้อมูลประกอบ!F14=DATA!$A$7,DATA!$D$7,IF(ข้อมูลประกอบ!F14=DATA!$A$8,DATA!$B$8))))))))</f>
        <v>0</v>
      </c>
      <c r="Q14" s="102">
        <f t="shared" si="12"/>
        <v>0</v>
      </c>
      <c r="R14" s="99">
        <f>IF($F14=DATA!$A$1,DATA!$D$1,IF(ข้อมูลประกอบ!$F14=DATA!$A$2,DATA!$D$2,IF(ข้อมูลประกอบ!$F14=DATA!$A$3,DATA!$D$3,IF(ข้อมูลประกอบ!$F14=DATA!$A$4,DATA!$D$4,IF(ข้อมูลประกอบ!$F14=DATA!$A$5,DATA!$D$5,IF(ข้อมูลประกอบ!$F14=DATA!$A$6,DATA!$B$6,IF(ข้อมูลประกอบ!$F14=DATA!$A$7,DATA!$D$7,IF(ข้อมูลประกอบ!$F14=DATA!$A$8,DATA!$D$8))))))))</f>
        <v>0</v>
      </c>
      <c r="S14" s="99">
        <f>IF($F14=DATA!$A$1,DATA!$D$1,IF(ข้อมูลประกอบ!$F14=DATA!$A$2,DATA!$D$2,IF(ข้อมูลประกอบ!$F14=DATA!$A$3,DATA!$D$3,IF(ข้อมูลประกอบ!$F14=DATA!$A$4,DATA!$D$4,IF(ข้อมูลประกอบ!$F14=DATA!$A$5,DATA!$D$5,IF(ข้อมูลประกอบ!$F14=DATA!$A$6,DATA!$C$6,IF(ข้อมูลประกอบ!$F14=DATA!$A$7,DATA!$D$7,IF(ข้อมูลประกอบ!$F14=DATA!$A$8,DATA!$D$8))))))))</f>
        <v>0</v>
      </c>
      <c r="T14" s="99">
        <f>IF($F14=DATA!$A$1,DATA!$D$1,IF(ข้อมูลประกอบ!$F14=DATA!$A$2,DATA!$D$2,IF(ข้อมูลประกอบ!$F14=DATA!$A$3,DATA!$D$3,IF(ข้อมูลประกอบ!$F14=DATA!$A$4,DATA!$D$4,IF(ข้อมูลประกอบ!$F14=DATA!$A$5,DATA!$D$5,IF(ข้อมูลประกอบ!$F14=DATA!$A$6,DATA!$E$6,IF(ข้อมูลประกอบ!$F14=DATA!$A$7,DATA!$D$7,IF(ข้อมูลประกอบ!$F14=DATA!$A$8,DATA!$D$8))))))))</f>
        <v>0</v>
      </c>
      <c r="U14" s="103">
        <f t="shared" si="13"/>
        <v>0</v>
      </c>
      <c r="V14" s="99">
        <f>IF($F14=DATA!$A$1,DATA!$D$1,IF(ข้อมูลประกอบ!$F14=DATA!$A$2,DATA!$D$2,IF(ข้อมูลประกอบ!$F14=DATA!$A$3,DATA!$D$3,IF(ข้อมูลประกอบ!$F14=DATA!$A$4,DATA!$D$4,IF(ข้อมูลประกอบ!$F14=DATA!$A$5,DATA!$D$5,IF(ข้อมูลประกอบ!$F14=DATA!$A$6,DATA!$D$6,IF(ข้อมูลประกอบ!$F14=DATA!$A$7,DATA!$B$7,IF(ข้อมูลประกอบ!$F14=DATA!$A$8,DATA!$D$8))))))))</f>
        <v>0</v>
      </c>
      <c r="W14" s="99">
        <f>IF($F14=DATA!$A$1,DATA!$D$1,IF(ข้อมูลประกอบ!$F14=DATA!$A$2,DATA!$D$2,IF(ข้อมูลประกอบ!$F14=DATA!$A$3,DATA!$D$3,IF(ข้อมูลประกอบ!$F14=DATA!$A$4,DATA!$D$4,IF(ข้อมูลประกอบ!$F14=DATA!$A$5,DATA!$D$5,IF(ข้อมูลประกอบ!$F14=DATA!$A$6,DATA!$D$6,IF(ข้อมูลประกอบ!$F14=DATA!$A$7,DATA!$C$7,IF(ข้อมูลประกอบ!$F14=DATA!$A$8,DATA!$D$8))))))))</f>
        <v>0</v>
      </c>
      <c r="X14" s="104">
        <f t="shared" si="14"/>
        <v>0</v>
      </c>
      <c r="Y14" s="105">
        <f t="shared" si="15"/>
        <v>0</v>
      </c>
    </row>
    <row r="15" spans="1:26" s="106" customFormat="1" ht="48" x14ac:dyDescent="0.3">
      <c r="A15" s="94">
        <v>7</v>
      </c>
      <c r="B15" s="95"/>
      <c r="C15" s="96"/>
      <c r="D15" s="96" t="s">
        <v>63</v>
      </c>
      <c r="E15" s="97"/>
      <c r="F15" s="98" t="s">
        <v>64</v>
      </c>
      <c r="G15" s="98" t="s">
        <v>63</v>
      </c>
      <c r="H15" s="96">
        <v>0</v>
      </c>
      <c r="I15" s="99">
        <f t="shared" si="6"/>
        <v>0</v>
      </c>
      <c r="J15" s="99">
        <f t="shared" si="7"/>
        <v>0</v>
      </c>
      <c r="K15" s="99">
        <f t="shared" si="8"/>
        <v>0</v>
      </c>
      <c r="L15" s="99">
        <f t="shared" si="9"/>
        <v>0</v>
      </c>
      <c r="M15" s="100">
        <f t="shared" si="10"/>
        <v>0</v>
      </c>
      <c r="N15" s="99">
        <v>0</v>
      </c>
      <c r="O15" s="101">
        <f t="shared" si="11"/>
        <v>0</v>
      </c>
      <c r="P15" s="102">
        <f>IF(F15=DATA!$A$1,DATA!$C$1,IF(ข้อมูลประกอบ!F15=DATA!$A$2,DATA!$C$2,IF(ข้อมูลประกอบ!F15=DATA!$A$3,DATA!$C$3,IF(ข้อมูลประกอบ!F15=DATA!$A$4,DATA!$C$4,IF(ข้อมูลประกอบ!F15=DATA!$A$5,DATA!$C$5,IF(ข้อมูลประกอบ!F15=DATA!$A$6,DATA!$D$6,IF(ข้อมูลประกอบ!F15=DATA!$A$7,DATA!$D$7,IF(ข้อมูลประกอบ!F15=DATA!$A$8,DATA!$B$8))))))))</f>
        <v>0</v>
      </c>
      <c r="Q15" s="102">
        <f t="shared" si="12"/>
        <v>0</v>
      </c>
      <c r="R15" s="99">
        <f>IF($F15=DATA!$A$1,DATA!$D$1,IF(ข้อมูลประกอบ!$F15=DATA!$A$2,DATA!$D$2,IF(ข้อมูลประกอบ!$F15=DATA!$A$3,DATA!$D$3,IF(ข้อมูลประกอบ!$F15=DATA!$A$4,DATA!$D$4,IF(ข้อมูลประกอบ!$F15=DATA!$A$5,DATA!$D$5,IF(ข้อมูลประกอบ!$F15=DATA!$A$6,DATA!$B$6,IF(ข้อมูลประกอบ!$F15=DATA!$A$7,DATA!$D$7,IF(ข้อมูลประกอบ!$F15=DATA!$A$8,DATA!$D$8))))))))</f>
        <v>0</v>
      </c>
      <c r="S15" s="99">
        <f>IF($F15=DATA!$A$1,DATA!$D$1,IF(ข้อมูลประกอบ!$F15=DATA!$A$2,DATA!$D$2,IF(ข้อมูลประกอบ!$F15=DATA!$A$3,DATA!$D$3,IF(ข้อมูลประกอบ!$F15=DATA!$A$4,DATA!$D$4,IF(ข้อมูลประกอบ!$F15=DATA!$A$5,DATA!$D$5,IF(ข้อมูลประกอบ!$F15=DATA!$A$6,DATA!$C$6,IF(ข้อมูลประกอบ!$F15=DATA!$A$7,DATA!$D$7,IF(ข้อมูลประกอบ!$F15=DATA!$A$8,DATA!$D$8))))))))</f>
        <v>0</v>
      </c>
      <c r="T15" s="99">
        <f>IF($F15=DATA!$A$1,DATA!$D$1,IF(ข้อมูลประกอบ!$F15=DATA!$A$2,DATA!$D$2,IF(ข้อมูลประกอบ!$F15=DATA!$A$3,DATA!$D$3,IF(ข้อมูลประกอบ!$F15=DATA!$A$4,DATA!$D$4,IF(ข้อมูลประกอบ!$F15=DATA!$A$5,DATA!$D$5,IF(ข้อมูลประกอบ!$F15=DATA!$A$6,DATA!$E$6,IF(ข้อมูลประกอบ!$F15=DATA!$A$7,DATA!$D$7,IF(ข้อมูลประกอบ!$F15=DATA!$A$8,DATA!$D$8))))))))</f>
        <v>0</v>
      </c>
      <c r="U15" s="103">
        <f t="shared" si="13"/>
        <v>0</v>
      </c>
      <c r="V15" s="99">
        <f>IF($F15=DATA!$A$1,DATA!$D$1,IF(ข้อมูลประกอบ!$F15=DATA!$A$2,DATA!$D$2,IF(ข้อมูลประกอบ!$F15=DATA!$A$3,DATA!$D$3,IF(ข้อมูลประกอบ!$F15=DATA!$A$4,DATA!$D$4,IF(ข้อมูลประกอบ!$F15=DATA!$A$5,DATA!$D$5,IF(ข้อมูลประกอบ!$F15=DATA!$A$6,DATA!$D$6,IF(ข้อมูลประกอบ!$F15=DATA!$A$7,DATA!$B$7,IF(ข้อมูลประกอบ!$F15=DATA!$A$8,DATA!$D$8))))))))</f>
        <v>0</v>
      </c>
      <c r="W15" s="99">
        <f>IF($F15=DATA!$A$1,DATA!$D$1,IF(ข้อมูลประกอบ!$F15=DATA!$A$2,DATA!$D$2,IF(ข้อมูลประกอบ!$F15=DATA!$A$3,DATA!$D$3,IF(ข้อมูลประกอบ!$F15=DATA!$A$4,DATA!$D$4,IF(ข้อมูลประกอบ!$F15=DATA!$A$5,DATA!$D$5,IF(ข้อมูลประกอบ!$F15=DATA!$A$6,DATA!$D$6,IF(ข้อมูลประกอบ!$F15=DATA!$A$7,DATA!$C$7,IF(ข้อมูลประกอบ!$F15=DATA!$A$8,DATA!$D$8))))))))</f>
        <v>0</v>
      </c>
      <c r="X15" s="104">
        <f t="shared" si="14"/>
        <v>0</v>
      </c>
      <c r="Y15" s="105">
        <f t="shared" si="15"/>
        <v>0</v>
      </c>
      <c r="Z15" s="106" t="s">
        <v>65</v>
      </c>
    </row>
    <row r="16" spans="1:26" s="106" customFormat="1" ht="48" x14ac:dyDescent="0.3">
      <c r="A16" s="94">
        <v>8</v>
      </c>
      <c r="B16" s="97"/>
      <c r="C16" s="96"/>
      <c r="D16" s="96" t="s">
        <v>63</v>
      </c>
      <c r="E16" s="97"/>
      <c r="F16" s="98" t="s">
        <v>64</v>
      </c>
      <c r="G16" s="98" t="s">
        <v>63</v>
      </c>
      <c r="H16" s="96">
        <v>0</v>
      </c>
      <c r="I16" s="99">
        <f t="shared" si="6"/>
        <v>0</v>
      </c>
      <c r="J16" s="99">
        <f t="shared" si="7"/>
        <v>0</v>
      </c>
      <c r="K16" s="99">
        <f t="shared" si="8"/>
        <v>0</v>
      </c>
      <c r="L16" s="99">
        <f t="shared" si="9"/>
        <v>0</v>
      </c>
      <c r="M16" s="100">
        <f t="shared" si="10"/>
        <v>0</v>
      </c>
      <c r="N16" s="99">
        <f>IF(F16=DATA!$A$1,DATA!$D$1,IF(ข้อมูลประกอบ!F16=DATA!$A$2,DATA!$D$2,IF(ข้อมูลประกอบ!F16=DATA!$A$3,DATA!$D$3,IF(ข้อมูลประกอบ!F16=DATA!$A$4,DATA!$D$4,IF(ข้อมูลประกอบ!F16=DATA!$A$5,DATA!$B$5,IF(ข้อมูลประกอบ!F16=DATA!$A$6,DATA!$D$6,IF(ข้อมูลประกอบ!F16=DATA!$A$7,DATA!$D$7,IF(ข้อมูลประกอบ!F16=DATA!$A$8,DATA!$D$8))))))))</f>
        <v>0</v>
      </c>
      <c r="O16" s="101">
        <f t="shared" si="11"/>
        <v>0</v>
      </c>
      <c r="P16" s="102">
        <f>IF(F16=DATA!$A$1,DATA!$C$1,IF(ข้อมูลประกอบ!F16=DATA!$A$2,DATA!$C$2,IF(ข้อมูลประกอบ!F16=DATA!$A$3,DATA!$C$3,IF(ข้อมูลประกอบ!F16=DATA!$A$4,DATA!$C$4,IF(ข้อมูลประกอบ!F16=DATA!$A$5,DATA!$C$5,IF(ข้อมูลประกอบ!F16=DATA!$A$6,DATA!$D$6,IF(ข้อมูลประกอบ!F16=DATA!$A$7,DATA!$D$7,IF(ข้อมูลประกอบ!F16=DATA!$A$8,DATA!$B$8))))))))</f>
        <v>0</v>
      </c>
      <c r="Q16" s="102">
        <f t="shared" si="12"/>
        <v>0</v>
      </c>
      <c r="R16" s="99">
        <f>IF($F16=DATA!$A$1,DATA!$D$1,IF(ข้อมูลประกอบ!$F16=DATA!$A$2,DATA!$D$2,IF(ข้อมูลประกอบ!$F16=DATA!$A$3,DATA!$D$3,IF(ข้อมูลประกอบ!$F16=DATA!$A$4,DATA!$D$4,IF(ข้อมูลประกอบ!$F16=DATA!$A$5,DATA!$D$5,IF(ข้อมูลประกอบ!$F16=DATA!$A$6,DATA!$B$6,IF(ข้อมูลประกอบ!$F16=DATA!$A$7,DATA!$D$7,IF(ข้อมูลประกอบ!$F16=DATA!$A$8,DATA!$D$8))))))))</f>
        <v>0</v>
      </c>
      <c r="S16" s="99">
        <f>IF($F16=DATA!$A$1,DATA!$D$1,IF(ข้อมูลประกอบ!$F16=DATA!$A$2,DATA!$D$2,IF(ข้อมูลประกอบ!$F16=DATA!$A$3,DATA!$D$3,IF(ข้อมูลประกอบ!$F16=DATA!$A$4,DATA!$D$4,IF(ข้อมูลประกอบ!$F16=DATA!$A$5,DATA!$D$5,IF(ข้อมูลประกอบ!$F16=DATA!$A$6,DATA!$C$6,IF(ข้อมูลประกอบ!$F16=DATA!$A$7,DATA!$D$7,IF(ข้อมูลประกอบ!$F16=DATA!$A$8,DATA!$D$8))))))))</f>
        <v>0</v>
      </c>
      <c r="T16" s="99">
        <f>IF($F16=DATA!$A$1,DATA!$D$1,IF(ข้อมูลประกอบ!$F16=DATA!$A$2,DATA!$D$2,IF(ข้อมูลประกอบ!$F16=DATA!$A$3,DATA!$D$3,IF(ข้อมูลประกอบ!$F16=DATA!$A$4,DATA!$D$4,IF(ข้อมูลประกอบ!$F16=DATA!$A$5,DATA!$D$5,IF(ข้อมูลประกอบ!$F16=DATA!$A$6,DATA!$E$6,IF(ข้อมูลประกอบ!$F16=DATA!$A$7,DATA!$D$7,IF(ข้อมูลประกอบ!$F16=DATA!$A$8,DATA!$D$8))))))))</f>
        <v>0</v>
      </c>
      <c r="U16" s="103">
        <f t="shared" si="13"/>
        <v>0</v>
      </c>
      <c r="V16" s="99">
        <f>IF($F16=DATA!$A$1,DATA!$D$1,IF(ข้อมูลประกอบ!$F16=DATA!$A$2,DATA!$D$2,IF(ข้อมูลประกอบ!$F16=DATA!$A$3,DATA!$D$3,IF(ข้อมูลประกอบ!$F16=DATA!$A$4,DATA!$D$4,IF(ข้อมูลประกอบ!$F16=DATA!$A$5,DATA!$D$5,IF(ข้อมูลประกอบ!$F16=DATA!$A$6,DATA!$D$6,IF(ข้อมูลประกอบ!$F16=DATA!$A$7,DATA!$B$7,IF(ข้อมูลประกอบ!$F16=DATA!$A$8,DATA!$D$8))))))))</f>
        <v>0</v>
      </c>
      <c r="W16" s="99">
        <f>IF($F16=DATA!$A$1,DATA!$D$1,IF(ข้อมูลประกอบ!$F16=DATA!$A$2,DATA!$D$2,IF(ข้อมูลประกอบ!$F16=DATA!$A$3,DATA!$D$3,IF(ข้อมูลประกอบ!$F16=DATA!$A$4,DATA!$D$4,IF(ข้อมูลประกอบ!$F16=DATA!$A$5,DATA!$D$5,IF(ข้อมูลประกอบ!$F16=DATA!$A$6,DATA!$D$6,IF(ข้อมูลประกอบ!$F16=DATA!$A$7,DATA!$C$7,IF(ข้อมูลประกอบ!$F16=DATA!$A$8,DATA!$D$8))))))))</f>
        <v>0</v>
      </c>
      <c r="X16" s="104">
        <f t="shared" si="14"/>
        <v>0</v>
      </c>
      <c r="Y16" s="105">
        <f t="shared" si="15"/>
        <v>0</v>
      </c>
    </row>
    <row r="17" spans="1:25" s="108" customFormat="1" ht="48" x14ac:dyDescent="0.3">
      <c r="A17" s="94">
        <v>9</v>
      </c>
      <c r="B17" s="97"/>
      <c r="C17" s="96"/>
      <c r="D17" s="96" t="s">
        <v>63</v>
      </c>
      <c r="E17" s="97"/>
      <c r="F17" s="98" t="s">
        <v>64</v>
      </c>
      <c r="G17" s="98" t="s">
        <v>63</v>
      </c>
      <c r="H17" s="96">
        <v>0</v>
      </c>
      <c r="I17" s="99">
        <f t="shared" si="6"/>
        <v>0</v>
      </c>
      <c r="J17" s="99">
        <f t="shared" si="7"/>
        <v>0</v>
      </c>
      <c r="K17" s="99">
        <f t="shared" si="8"/>
        <v>0</v>
      </c>
      <c r="L17" s="99">
        <f t="shared" si="9"/>
        <v>0</v>
      </c>
      <c r="M17" s="100">
        <f t="shared" si="10"/>
        <v>0</v>
      </c>
      <c r="N17" s="99">
        <f>IF(F17=DATA!$A$1,DATA!$D$1,IF(ข้อมูลประกอบ!F17=DATA!$A$2,DATA!$D$2,IF(ข้อมูลประกอบ!F17=DATA!$A$3,DATA!$D$3,IF(ข้อมูลประกอบ!F17=DATA!$A$4,DATA!$D$4,IF(ข้อมูลประกอบ!F17=DATA!$A$5,DATA!$B$5,IF(ข้อมูลประกอบ!F17=DATA!$A$6,DATA!$D$6,IF(ข้อมูลประกอบ!F17=DATA!$A$7,DATA!$D$7,IF(ข้อมูลประกอบ!F17=DATA!$A$8,DATA!$D$8))))))))</f>
        <v>0</v>
      </c>
      <c r="O17" s="101">
        <f t="shared" si="11"/>
        <v>0</v>
      </c>
      <c r="P17" s="102">
        <f>IF(F17=DATA!$A$1,DATA!$C$1,IF(ข้อมูลประกอบ!F17=DATA!$A$2,DATA!$C$2,IF(ข้อมูลประกอบ!F17=DATA!$A$3,DATA!$C$3,IF(ข้อมูลประกอบ!F17=DATA!$A$4,DATA!$C$4,IF(ข้อมูลประกอบ!F17=DATA!$A$5,DATA!$C$5,IF(ข้อมูลประกอบ!F17=DATA!$A$6,DATA!$D$6,IF(ข้อมูลประกอบ!F17=DATA!$A$7,DATA!$D$7,IF(ข้อมูลประกอบ!F17=DATA!$A$8,DATA!$B$8))))))))</f>
        <v>0</v>
      </c>
      <c r="Q17" s="102">
        <f t="shared" si="12"/>
        <v>0</v>
      </c>
      <c r="R17" s="99">
        <f>IF($F17=DATA!$A$1,DATA!$D$1,IF(ข้อมูลประกอบ!$F17=DATA!$A$2,DATA!$D$2,IF(ข้อมูลประกอบ!$F17=DATA!$A$3,DATA!$D$3,IF(ข้อมูลประกอบ!$F17=DATA!$A$4,DATA!$D$4,IF(ข้อมูลประกอบ!$F17=DATA!$A$5,DATA!$D$5,IF(ข้อมูลประกอบ!$F17=DATA!$A$6,DATA!$B$6,IF(ข้อมูลประกอบ!$F17=DATA!$A$7,DATA!$D$7,IF(ข้อมูลประกอบ!$F17=DATA!$A$8,DATA!$D$8))))))))</f>
        <v>0</v>
      </c>
      <c r="S17" s="99">
        <f>IF($F17=DATA!$A$1,DATA!$D$1,IF(ข้อมูลประกอบ!$F17=DATA!$A$2,DATA!$D$2,IF(ข้อมูลประกอบ!$F17=DATA!$A$3,DATA!$D$3,IF(ข้อมูลประกอบ!$F17=DATA!$A$4,DATA!$D$4,IF(ข้อมูลประกอบ!$F17=DATA!$A$5,DATA!$D$5,IF(ข้อมูลประกอบ!$F17=DATA!$A$6,DATA!$C$6,IF(ข้อมูลประกอบ!$F17=DATA!$A$7,DATA!$D$7,IF(ข้อมูลประกอบ!$F17=DATA!$A$8,DATA!$D$8))))))))</f>
        <v>0</v>
      </c>
      <c r="T17" s="99">
        <f>IF($F17=DATA!$A$1,DATA!$D$1,IF(ข้อมูลประกอบ!$F17=DATA!$A$2,DATA!$D$2,IF(ข้อมูลประกอบ!$F17=DATA!$A$3,DATA!$D$3,IF(ข้อมูลประกอบ!$F17=DATA!$A$4,DATA!$D$4,IF(ข้อมูลประกอบ!$F17=DATA!$A$5,DATA!$D$5,IF(ข้อมูลประกอบ!$F17=DATA!$A$6,DATA!$E$6,IF(ข้อมูลประกอบ!$F17=DATA!$A$7,DATA!$D$7,IF(ข้อมูลประกอบ!$F17=DATA!$A$8,DATA!$D$8))))))))</f>
        <v>0</v>
      </c>
      <c r="U17" s="103">
        <f t="shared" ref="U17:U53" si="16">R17*S17*T17</f>
        <v>0</v>
      </c>
      <c r="V17" s="99">
        <f>IF($F17=DATA!$A$1,DATA!$D$1,IF(ข้อมูลประกอบ!$F17=DATA!$A$2,DATA!$D$2,IF(ข้อมูลประกอบ!$F17=DATA!$A$3,DATA!$D$3,IF(ข้อมูลประกอบ!$F17=DATA!$A$4,DATA!$D$4,IF(ข้อมูลประกอบ!$F17=DATA!$A$5,DATA!$D$5,IF(ข้อมูลประกอบ!$F17=DATA!$A$6,DATA!$D$6,IF(ข้อมูลประกอบ!$F17=DATA!$A$7,DATA!$B$7,IF(ข้อมูลประกอบ!$F17=DATA!$A$8,DATA!$D$8))))))))</f>
        <v>0</v>
      </c>
      <c r="W17" s="99">
        <f>IF($F17=DATA!$A$1,DATA!$D$1,IF(ข้อมูลประกอบ!$F17=DATA!$A$2,DATA!$D$2,IF(ข้อมูลประกอบ!$F17=DATA!$A$3,DATA!$D$3,IF(ข้อมูลประกอบ!$F17=DATA!$A$4,DATA!$D$4,IF(ข้อมูลประกอบ!$F17=DATA!$A$5,DATA!$D$5,IF(ข้อมูลประกอบ!$F17=DATA!$A$6,DATA!$D$6,IF(ข้อมูลประกอบ!$F17=DATA!$A$7,DATA!$C$7,IF(ข้อมูลประกอบ!$F17=DATA!$A$8,DATA!$D$8))))))))</f>
        <v>0</v>
      </c>
      <c r="X17" s="104">
        <f t="shared" ref="X17:X53" si="17">V17*W17</f>
        <v>0</v>
      </c>
      <c r="Y17" s="105">
        <f t="shared" si="15"/>
        <v>0</v>
      </c>
    </row>
    <row r="18" spans="1:25" s="108" customFormat="1" ht="48" x14ac:dyDescent="0.3">
      <c r="A18" s="94">
        <v>10</v>
      </c>
      <c r="B18" s="97"/>
      <c r="C18" s="96"/>
      <c r="D18" s="96" t="s">
        <v>63</v>
      </c>
      <c r="E18" s="97"/>
      <c r="F18" s="98" t="s">
        <v>64</v>
      </c>
      <c r="G18" s="98" t="s">
        <v>63</v>
      </c>
      <c r="H18" s="96">
        <v>0</v>
      </c>
      <c r="I18" s="99">
        <f t="shared" si="6"/>
        <v>0</v>
      </c>
      <c r="J18" s="99">
        <f t="shared" si="7"/>
        <v>0</v>
      </c>
      <c r="K18" s="99">
        <f t="shared" si="8"/>
        <v>0</v>
      </c>
      <c r="L18" s="99">
        <f t="shared" si="9"/>
        <v>0</v>
      </c>
      <c r="M18" s="100">
        <f t="shared" si="10"/>
        <v>0</v>
      </c>
      <c r="N18" s="99">
        <f>IF(F18=DATA!$A$1,DATA!$D$1,IF(ข้อมูลประกอบ!F18=DATA!$A$2,DATA!$D$2,IF(ข้อมูลประกอบ!F18=DATA!$A$3,DATA!$D$3,IF(ข้อมูลประกอบ!F18=DATA!$A$4,DATA!$D$4,IF(ข้อมูลประกอบ!F18=DATA!$A$5,DATA!$B$5,IF(ข้อมูลประกอบ!F18=DATA!$A$6,DATA!$D$6,IF(ข้อมูลประกอบ!F18=DATA!$A$7,DATA!$D$7,IF(ข้อมูลประกอบ!F18=DATA!$A$8,DATA!$D$8))))))))</f>
        <v>0</v>
      </c>
      <c r="O18" s="101">
        <f t="shared" si="11"/>
        <v>0</v>
      </c>
      <c r="P18" s="102">
        <f>IF(F18=DATA!$A$1,DATA!$C$1,IF(ข้อมูลประกอบ!F18=DATA!$A$2,DATA!$C$2,IF(ข้อมูลประกอบ!F18=DATA!$A$3,DATA!$C$3,IF(ข้อมูลประกอบ!F18=DATA!$A$4,DATA!$C$4,IF(ข้อมูลประกอบ!F18=DATA!$A$5,DATA!$C$5,IF(ข้อมูลประกอบ!F18=DATA!$A$6,DATA!$D$6,IF(ข้อมูลประกอบ!F18=DATA!$A$7,DATA!$D$7,IF(ข้อมูลประกอบ!F18=DATA!$A$8,DATA!$B$8))))))))</f>
        <v>0</v>
      </c>
      <c r="Q18" s="102">
        <f t="shared" si="12"/>
        <v>0</v>
      </c>
      <c r="R18" s="99">
        <f>IF($F18=DATA!$A$1,DATA!$D$1,IF(ข้อมูลประกอบ!$F18=DATA!$A$2,DATA!$D$2,IF(ข้อมูลประกอบ!$F18=DATA!$A$3,DATA!$D$3,IF(ข้อมูลประกอบ!$F18=DATA!$A$4,DATA!$D$4,IF(ข้อมูลประกอบ!$F18=DATA!$A$5,DATA!$D$5,IF(ข้อมูลประกอบ!$F18=DATA!$A$6,DATA!$B$6,IF(ข้อมูลประกอบ!$F18=DATA!$A$7,DATA!$D$7,IF(ข้อมูลประกอบ!$F18=DATA!$A$8,DATA!$D$8))))))))</f>
        <v>0</v>
      </c>
      <c r="S18" s="99">
        <f>IF($F18=DATA!$A$1,DATA!$D$1,IF(ข้อมูลประกอบ!$F18=DATA!$A$2,DATA!$D$2,IF(ข้อมูลประกอบ!$F18=DATA!$A$3,DATA!$D$3,IF(ข้อมูลประกอบ!$F18=DATA!$A$4,DATA!$D$4,IF(ข้อมูลประกอบ!$F18=DATA!$A$5,DATA!$D$5,IF(ข้อมูลประกอบ!$F18=DATA!$A$6,DATA!$C$6,IF(ข้อมูลประกอบ!$F18=DATA!$A$7,DATA!$D$7,IF(ข้อมูลประกอบ!$F18=DATA!$A$8,DATA!$D$8))))))))</f>
        <v>0</v>
      </c>
      <c r="T18" s="99">
        <f>IF($F18=DATA!$A$1,DATA!$D$1,IF(ข้อมูลประกอบ!$F18=DATA!$A$2,DATA!$D$2,IF(ข้อมูลประกอบ!$F18=DATA!$A$3,DATA!$D$3,IF(ข้อมูลประกอบ!$F18=DATA!$A$4,DATA!$D$4,IF(ข้อมูลประกอบ!$F18=DATA!$A$5,DATA!$D$5,IF(ข้อมูลประกอบ!$F18=DATA!$A$6,DATA!$E$6,IF(ข้อมูลประกอบ!$F18=DATA!$A$7,DATA!$D$7,IF(ข้อมูลประกอบ!$F18=DATA!$A$8,DATA!$D$8))))))))</f>
        <v>0</v>
      </c>
      <c r="U18" s="103">
        <f t="shared" si="16"/>
        <v>0</v>
      </c>
      <c r="V18" s="99">
        <f>IF($F18=DATA!$A$1,DATA!$D$1,IF(ข้อมูลประกอบ!$F18=DATA!$A$2,DATA!$D$2,IF(ข้อมูลประกอบ!$F18=DATA!$A$3,DATA!$D$3,IF(ข้อมูลประกอบ!$F18=DATA!$A$4,DATA!$D$4,IF(ข้อมูลประกอบ!$F18=DATA!$A$5,DATA!$D$5,IF(ข้อมูลประกอบ!$F18=DATA!$A$6,DATA!$D$6,IF(ข้อมูลประกอบ!$F18=DATA!$A$7,DATA!$B$7,IF(ข้อมูลประกอบ!$F18=DATA!$A$8,DATA!$D$8))))))))</f>
        <v>0</v>
      </c>
      <c r="W18" s="99">
        <f>IF($F18=DATA!$A$1,DATA!$D$1,IF(ข้อมูลประกอบ!$F18=DATA!$A$2,DATA!$D$2,IF(ข้อมูลประกอบ!$F18=DATA!$A$3,DATA!$D$3,IF(ข้อมูลประกอบ!$F18=DATA!$A$4,DATA!$D$4,IF(ข้อมูลประกอบ!$F18=DATA!$A$5,DATA!$D$5,IF(ข้อมูลประกอบ!$F18=DATA!$A$6,DATA!$D$6,IF(ข้อมูลประกอบ!$F18=DATA!$A$7,DATA!$C$7,IF(ข้อมูลประกอบ!$F18=DATA!$A$8,DATA!$D$8))))))))</f>
        <v>0</v>
      </c>
      <c r="X18" s="104">
        <f t="shared" si="17"/>
        <v>0</v>
      </c>
      <c r="Y18" s="105">
        <f t="shared" si="15"/>
        <v>0</v>
      </c>
    </row>
    <row r="19" spans="1:25" s="108" customFormat="1" ht="48" x14ac:dyDescent="0.3">
      <c r="A19" s="94">
        <v>11</v>
      </c>
      <c r="B19" s="97"/>
      <c r="C19" s="96"/>
      <c r="D19" s="96" t="s">
        <v>63</v>
      </c>
      <c r="E19" s="97"/>
      <c r="F19" s="98" t="s">
        <v>64</v>
      </c>
      <c r="G19" s="98" t="s">
        <v>63</v>
      </c>
      <c r="H19" s="96">
        <v>0</v>
      </c>
      <c r="I19" s="99">
        <f t="shared" si="6"/>
        <v>0</v>
      </c>
      <c r="J19" s="99">
        <f t="shared" si="7"/>
        <v>0</v>
      </c>
      <c r="K19" s="99">
        <f t="shared" si="8"/>
        <v>0</v>
      </c>
      <c r="L19" s="99">
        <f t="shared" si="9"/>
        <v>0</v>
      </c>
      <c r="M19" s="100">
        <f t="shared" si="10"/>
        <v>0</v>
      </c>
      <c r="N19" s="99">
        <f>IF(F19=DATA!$A$1,DATA!$D$1,IF(ข้อมูลประกอบ!F19=DATA!$A$2,DATA!$D$2,IF(ข้อมูลประกอบ!F19=DATA!$A$3,DATA!$D$3,IF(ข้อมูลประกอบ!F19=DATA!$A$4,DATA!$D$4,IF(ข้อมูลประกอบ!F19=DATA!$A$5,DATA!$B$5,IF(ข้อมูลประกอบ!F19=DATA!$A$6,DATA!$D$6,IF(ข้อมูลประกอบ!F19=DATA!$A$7,DATA!$D$7,IF(ข้อมูลประกอบ!F19=DATA!$A$8,DATA!$D$8))))))))</f>
        <v>0</v>
      </c>
      <c r="O19" s="101">
        <f t="shared" si="11"/>
        <v>0</v>
      </c>
      <c r="P19" s="102">
        <f>IF(F19=DATA!$A$1,DATA!$C$1,IF(ข้อมูลประกอบ!F19=DATA!$A$2,DATA!$C$2,IF(ข้อมูลประกอบ!F19=DATA!$A$3,DATA!$C$3,IF(ข้อมูลประกอบ!F19=DATA!$A$4,DATA!$C$4,IF(ข้อมูลประกอบ!F19=DATA!$A$5,DATA!$C$5,IF(ข้อมูลประกอบ!F19=DATA!$A$6,DATA!$D$6,IF(ข้อมูลประกอบ!F19=DATA!$A$7,DATA!$D$7,IF(ข้อมูลประกอบ!F19=DATA!$A$8,DATA!$B$8))))))))</f>
        <v>0</v>
      </c>
      <c r="Q19" s="102">
        <f t="shared" si="12"/>
        <v>0</v>
      </c>
      <c r="R19" s="99">
        <f>IF($F19=DATA!$A$1,DATA!$D$1,IF(ข้อมูลประกอบ!$F19=DATA!$A$2,DATA!$D$2,IF(ข้อมูลประกอบ!$F19=DATA!$A$3,DATA!$D$3,IF(ข้อมูลประกอบ!$F19=DATA!$A$4,DATA!$D$4,IF(ข้อมูลประกอบ!$F19=DATA!$A$5,DATA!$D$5,IF(ข้อมูลประกอบ!$F19=DATA!$A$6,DATA!$B$6,IF(ข้อมูลประกอบ!$F19=DATA!$A$7,DATA!$D$7,IF(ข้อมูลประกอบ!$F19=DATA!$A$8,DATA!$D$8))))))))</f>
        <v>0</v>
      </c>
      <c r="S19" s="99">
        <f>IF($F19=DATA!$A$1,DATA!$D$1,IF(ข้อมูลประกอบ!$F19=DATA!$A$2,DATA!$D$2,IF(ข้อมูลประกอบ!$F19=DATA!$A$3,DATA!$D$3,IF(ข้อมูลประกอบ!$F19=DATA!$A$4,DATA!$D$4,IF(ข้อมูลประกอบ!$F19=DATA!$A$5,DATA!$D$5,IF(ข้อมูลประกอบ!$F19=DATA!$A$6,DATA!$C$6,IF(ข้อมูลประกอบ!$F19=DATA!$A$7,DATA!$D$7,IF(ข้อมูลประกอบ!$F19=DATA!$A$8,DATA!$D$8))))))))</f>
        <v>0</v>
      </c>
      <c r="T19" s="99">
        <f>IF($F19=DATA!$A$1,DATA!$D$1,IF(ข้อมูลประกอบ!$F19=DATA!$A$2,DATA!$D$2,IF(ข้อมูลประกอบ!$F19=DATA!$A$3,DATA!$D$3,IF(ข้อมูลประกอบ!$F19=DATA!$A$4,DATA!$D$4,IF(ข้อมูลประกอบ!$F19=DATA!$A$5,DATA!$D$5,IF(ข้อมูลประกอบ!$F19=DATA!$A$6,DATA!$E$6,IF(ข้อมูลประกอบ!$F19=DATA!$A$7,DATA!$D$7,IF(ข้อมูลประกอบ!$F19=DATA!$A$8,DATA!$D$8))))))))</f>
        <v>0</v>
      </c>
      <c r="U19" s="103">
        <f t="shared" si="16"/>
        <v>0</v>
      </c>
      <c r="V19" s="99">
        <f>IF($F19=DATA!$A$1,DATA!$D$1,IF(ข้อมูลประกอบ!$F19=DATA!$A$2,DATA!$D$2,IF(ข้อมูลประกอบ!$F19=DATA!$A$3,DATA!$D$3,IF(ข้อมูลประกอบ!$F19=DATA!$A$4,DATA!$D$4,IF(ข้อมูลประกอบ!$F19=DATA!$A$5,DATA!$D$5,IF(ข้อมูลประกอบ!$F19=DATA!$A$6,DATA!$D$6,IF(ข้อมูลประกอบ!$F19=DATA!$A$7,DATA!$B$7,IF(ข้อมูลประกอบ!$F19=DATA!$A$8,DATA!$D$8))))))))</f>
        <v>0</v>
      </c>
      <c r="W19" s="99">
        <f>IF($F19=DATA!$A$1,DATA!$D$1,IF(ข้อมูลประกอบ!$F19=DATA!$A$2,DATA!$D$2,IF(ข้อมูลประกอบ!$F19=DATA!$A$3,DATA!$D$3,IF(ข้อมูลประกอบ!$F19=DATA!$A$4,DATA!$D$4,IF(ข้อมูลประกอบ!$F19=DATA!$A$5,DATA!$D$5,IF(ข้อมูลประกอบ!$F19=DATA!$A$6,DATA!$D$6,IF(ข้อมูลประกอบ!$F19=DATA!$A$7,DATA!$C$7,IF(ข้อมูลประกอบ!$F19=DATA!$A$8,DATA!$D$8))))))))</f>
        <v>0</v>
      </c>
      <c r="X19" s="104">
        <f t="shared" si="17"/>
        <v>0</v>
      </c>
      <c r="Y19" s="105">
        <f t="shared" si="15"/>
        <v>0</v>
      </c>
    </row>
    <row r="20" spans="1:25" s="108" customFormat="1" ht="48" x14ac:dyDescent="0.3">
      <c r="A20" s="94">
        <v>12</v>
      </c>
      <c r="B20" s="97"/>
      <c r="C20" s="96"/>
      <c r="D20" s="96" t="s">
        <v>63</v>
      </c>
      <c r="E20" s="97"/>
      <c r="F20" s="98" t="s">
        <v>64</v>
      </c>
      <c r="G20" s="98" t="s">
        <v>63</v>
      </c>
      <c r="H20" s="96">
        <v>0</v>
      </c>
      <c r="I20" s="99">
        <f t="shared" si="6"/>
        <v>0</v>
      </c>
      <c r="J20" s="99">
        <f t="shared" si="7"/>
        <v>0</v>
      </c>
      <c r="K20" s="99">
        <f t="shared" si="8"/>
        <v>0</v>
      </c>
      <c r="L20" s="99">
        <f t="shared" si="9"/>
        <v>0</v>
      </c>
      <c r="M20" s="100">
        <f t="shared" si="10"/>
        <v>0</v>
      </c>
      <c r="N20" s="99">
        <f>IF(F20=DATA!$A$1,DATA!$D$1,IF(ข้อมูลประกอบ!F20=DATA!$A$2,DATA!$D$2,IF(ข้อมูลประกอบ!F20=DATA!$A$3,DATA!$D$3,IF(ข้อมูลประกอบ!F20=DATA!$A$4,DATA!$D$4,IF(ข้อมูลประกอบ!F20=DATA!$A$5,DATA!$B$5,IF(ข้อมูลประกอบ!F20=DATA!$A$6,DATA!$D$6,IF(ข้อมูลประกอบ!F20=DATA!$A$7,DATA!$D$7,IF(ข้อมูลประกอบ!F20=DATA!$A$8,DATA!$D$8))))))))</f>
        <v>0</v>
      </c>
      <c r="O20" s="101">
        <f t="shared" si="11"/>
        <v>0</v>
      </c>
      <c r="P20" s="102">
        <f>IF(F20=DATA!$A$1,DATA!$C$1,IF(ข้อมูลประกอบ!F20=DATA!$A$2,DATA!$C$2,IF(ข้อมูลประกอบ!F20=DATA!$A$3,DATA!$C$3,IF(ข้อมูลประกอบ!F20=DATA!$A$4,DATA!$C$4,IF(ข้อมูลประกอบ!F20=DATA!$A$5,DATA!$C$5,IF(ข้อมูลประกอบ!F20=DATA!$A$6,DATA!$D$6,IF(ข้อมูลประกอบ!F20=DATA!$A$7,DATA!$D$7,IF(ข้อมูลประกอบ!F20=DATA!$A$8,DATA!$B$8))))))))</f>
        <v>0</v>
      </c>
      <c r="Q20" s="102">
        <f t="shared" si="12"/>
        <v>0</v>
      </c>
      <c r="R20" s="99">
        <f>IF($F20=DATA!$A$1,DATA!$D$1,IF(ข้อมูลประกอบ!$F20=DATA!$A$2,DATA!$D$2,IF(ข้อมูลประกอบ!$F20=DATA!$A$3,DATA!$D$3,IF(ข้อมูลประกอบ!$F20=DATA!$A$4,DATA!$D$4,IF(ข้อมูลประกอบ!$F20=DATA!$A$5,DATA!$D$5,IF(ข้อมูลประกอบ!$F20=DATA!$A$6,DATA!$B$6,IF(ข้อมูลประกอบ!$F20=DATA!$A$7,DATA!$D$7,IF(ข้อมูลประกอบ!$F20=DATA!$A$8,DATA!$D$8))))))))</f>
        <v>0</v>
      </c>
      <c r="S20" s="99">
        <f>IF($F20=DATA!$A$1,DATA!$D$1,IF(ข้อมูลประกอบ!$F20=DATA!$A$2,DATA!$D$2,IF(ข้อมูลประกอบ!$F20=DATA!$A$3,DATA!$D$3,IF(ข้อมูลประกอบ!$F20=DATA!$A$4,DATA!$D$4,IF(ข้อมูลประกอบ!$F20=DATA!$A$5,DATA!$D$5,IF(ข้อมูลประกอบ!$F20=DATA!$A$6,DATA!$C$6,IF(ข้อมูลประกอบ!$F20=DATA!$A$7,DATA!$D$7,IF(ข้อมูลประกอบ!$F20=DATA!$A$8,DATA!$D$8))))))))</f>
        <v>0</v>
      </c>
      <c r="T20" s="99">
        <f>IF($F20=DATA!$A$1,DATA!$D$1,IF(ข้อมูลประกอบ!$F20=DATA!$A$2,DATA!$D$2,IF(ข้อมูลประกอบ!$F20=DATA!$A$3,DATA!$D$3,IF(ข้อมูลประกอบ!$F20=DATA!$A$4,DATA!$D$4,IF(ข้อมูลประกอบ!$F20=DATA!$A$5,DATA!$D$5,IF(ข้อมูลประกอบ!$F20=DATA!$A$6,DATA!$E$6,IF(ข้อมูลประกอบ!$F20=DATA!$A$7,DATA!$D$7,IF(ข้อมูลประกอบ!$F20=DATA!$A$8,DATA!$D$8))))))))</f>
        <v>0</v>
      </c>
      <c r="U20" s="103">
        <f t="shared" si="16"/>
        <v>0</v>
      </c>
      <c r="V20" s="99">
        <f>IF($F20=DATA!$A$1,DATA!$D$1,IF(ข้อมูลประกอบ!$F20=DATA!$A$2,DATA!$D$2,IF(ข้อมูลประกอบ!$F20=DATA!$A$3,DATA!$D$3,IF(ข้อมูลประกอบ!$F20=DATA!$A$4,DATA!$D$4,IF(ข้อมูลประกอบ!$F20=DATA!$A$5,DATA!$D$5,IF(ข้อมูลประกอบ!$F20=DATA!$A$6,DATA!$D$6,IF(ข้อมูลประกอบ!$F20=DATA!$A$7,DATA!$B$7,IF(ข้อมูลประกอบ!$F20=DATA!$A$8,DATA!$D$8))))))))</f>
        <v>0</v>
      </c>
      <c r="W20" s="99">
        <f>IF($F20=DATA!$A$1,DATA!$D$1,IF(ข้อมูลประกอบ!$F20=DATA!$A$2,DATA!$D$2,IF(ข้อมูลประกอบ!$F20=DATA!$A$3,DATA!$D$3,IF(ข้อมูลประกอบ!$F20=DATA!$A$4,DATA!$D$4,IF(ข้อมูลประกอบ!$F20=DATA!$A$5,DATA!$D$5,IF(ข้อมูลประกอบ!$F20=DATA!$A$6,DATA!$D$6,IF(ข้อมูลประกอบ!$F20=DATA!$A$7,DATA!$C$7,IF(ข้อมูลประกอบ!$F20=DATA!$A$8,DATA!$D$8))))))))</f>
        <v>0</v>
      </c>
      <c r="X20" s="104">
        <f t="shared" si="17"/>
        <v>0</v>
      </c>
      <c r="Y20" s="105">
        <f t="shared" si="15"/>
        <v>0</v>
      </c>
    </row>
    <row r="21" spans="1:25" s="108" customFormat="1" ht="48" x14ac:dyDescent="0.3">
      <c r="A21" s="94">
        <v>13</v>
      </c>
      <c r="B21" s="97"/>
      <c r="C21" s="96"/>
      <c r="D21" s="96" t="s">
        <v>63</v>
      </c>
      <c r="E21" s="97"/>
      <c r="F21" s="98" t="s">
        <v>64</v>
      </c>
      <c r="G21" s="98" t="s">
        <v>63</v>
      </c>
      <c r="H21" s="96">
        <v>0</v>
      </c>
      <c r="I21" s="99">
        <f t="shared" si="6"/>
        <v>0</v>
      </c>
      <c r="J21" s="99">
        <f t="shared" si="7"/>
        <v>0</v>
      </c>
      <c r="K21" s="99">
        <f t="shared" si="8"/>
        <v>0</v>
      </c>
      <c r="L21" s="99">
        <f t="shared" si="9"/>
        <v>0</v>
      </c>
      <c r="M21" s="100">
        <f t="shared" si="10"/>
        <v>0</v>
      </c>
      <c r="N21" s="99">
        <f>IF(F21=DATA!$A$1,DATA!$D$1,IF(ข้อมูลประกอบ!F21=DATA!$A$2,DATA!$D$2,IF(ข้อมูลประกอบ!F21=DATA!$A$3,DATA!$D$3,IF(ข้อมูลประกอบ!F21=DATA!$A$4,DATA!$D$4,IF(ข้อมูลประกอบ!F21=DATA!$A$5,DATA!$B$5,IF(ข้อมูลประกอบ!F21=DATA!$A$6,DATA!$D$6,IF(ข้อมูลประกอบ!F21=DATA!$A$7,DATA!$D$7,IF(ข้อมูลประกอบ!F21=DATA!$A$8,DATA!$D$8))))))))</f>
        <v>0</v>
      </c>
      <c r="O21" s="101">
        <f t="shared" si="11"/>
        <v>0</v>
      </c>
      <c r="P21" s="102">
        <f>IF(F21=DATA!$A$1,DATA!$C$1,IF(ข้อมูลประกอบ!F21=DATA!$A$2,DATA!$C$2,IF(ข้อมูลประกอบ!F21=DATA!$A$3,DATA!$C$3,IF(ข้อมูลประกอบ!F21=DATA!$A$4,DATA!$C$4,IF(ข้อมูลประกอบ!F21=DATA!$A$5,DATA!$C$5,IF(ข้อมูลประกอบ!F21=DATA!$A$6,DATA!$D$6,IF(ข้อมูลประกอบ!F21=DATA!$A$7,DATA!$D$7,IF(ข้อมูลประกอบ!F21=DATA!$A$8,DATA!$B$8))))))))</f>
        <v>0</v>
      </c>
      <c r="Q21" s="102">
        <f t="shared" si="12"/>
        <v>0</v>
      </c>
      <c r="R21" s="99">
        <f>IF($F21=DATA!$A$1,DATA!$D$1,IF(ข้อมูลประกอบ!$F21=DATA!$A$2,DATA!$D$2,IF(ข้อมูลประกอบ!$F21=DATA!$A$3,DATA!$D$3,IF(ข้อมูลประกอบ!$F21=DATA!$A$4,DATA!$D$4,IF(ข้อมูลประกอบ!$F21=DATA!$A$5,DATA!$D$5,IF(ข้อมูลประกอบ!$F21=DATA!$A$6,DATA!$B$6,IF(ข้อมูลประกอบ!$F21=DATA!$A$7,DATA!$D$7,IF(ข้อมูลประกอบ!$F21=DATA!$A$8,DATA!$D$8))))))))</f>
        <v>0</v>
      </c>
      <c r="S21" s="99">
        <f>IF($F21=DATA!$A$1,DATA!$D$1,IF(ข้อมูลประกอบ!$F21=DATA!$A$2,DATA!$D$2,IF(ข้อมูลประกอบ!$F21=DATA!$A$3,DATA!$D$3,IF(ข้อมูลประกอบ!$F21=DATA!$A$4,DATA!$D$4,IF(ข้อมูลประกอบ!$F21=DATA!$A$5,DATA!$D$5,IF(ข้อมูลประกอบ!$F21=DATA!$A$6,DATA!$C$6,IF(ข้อมูลประกอบ!$F21=DATA!$A$7,DATA!$D$7,IF(ข้อมูลประกอบ!$F21=DATA!$A$8,DATA!$D$8))))))))</f>
        <v>0</v>
      </c>
      <c r="T21" s="99">
        <f>IF($F21=DATA!$A$1,DATA!$D$1,IF(ข้อมูลประกอบ!$F21=DATA!$A$2,DATA!$D$2,IF(ข้อมูลประกอบ!$F21=DATA!$A$3,DATA!$D$3,IF(ข้อมูลประกอบ!$F21=DATA!$A$4,DATA!$D$4,IF(ข้อมูลประกอบ!$F21=DATA!$A$5,DATA!$D$5,IF(ข้อมูลประกอบ!$F21=DATA!$A$6,DATA!$E$6,IF(ข้อมูลประกอบ!$F21=DATA!$A$7,DATA!$D$7,IF(ข้อมูลประกอบ!$F21=DATA!$A$8,DATA!$D$8))))))))</f>
        <v>0</v>
      </c>
      <c r="U21" s="103">
        <f t="shared" si="16"/>
        <v>0</v>
      </c>
      <c r="V21" s="99">
        <f>IF($F21=DATA!$A$1,DATA!$D$1,IF(ข้อมูลประกอบ!$F21=DATA!$A$2,DATA!$D$2,IF(ข้อมูลประกอบ!$F21=DATA!$A$3,DATA!$D$3,IF(ข้อมูลประกอบ!$F21=DATA!$A$4,DATA!$D$4,IF(ข้อมูลประกอบ!$F21=DATA!$A$5,DATA!$D$5,IF(ข้อมูลประกอบ!$F21=DATA!$A$6,DATA!$D$6,IF(ข้อมูลประกอบ!$F21=DATA!$A$7,DATA!$B$7,IF(ข้อมูลประกอบ!$F21=DATA!$A$8,DATA!$D$8))))))))</f>
        <v>0</v>
      </c>
      <c r="W21" s="99">
        <f>IF($F21=DATA!$A$1,DATA!$D$1,IF(ข้อมูลประกอบ!$F21=DATA!$A$2,DATA!$D$2,IF(ข้อมูลประกอบ!$F21=DATA!$A$3,DATA!$D$3,IF(ข้อมูลประกอบ!$F21=DATA!$A$4,DATA!$D$4,IF(ข้อมูลประกอบ!$F21=DATA!$A$5,DATA!$D$5,IF(ข้อมูลประกอบ!$F21=DATA!$A$6,DATA!$D$6,IF(ข้อมูลประกอบ!$F21=DATA!$A$7,DATA!$C$7,IF(ข้อมูลประกอบ!$F21=DATA!$A$8,DATA!$D$8))))))))</f>
        <v>0</v>
      </c>
      <c r="X21" s="104">
        <f t="shared" si="17"/>
        <v>0</v>
      </c>
      <c r="Y21" s="105">
        <f t="shared" si="15"/>
        <v>0</v>
      </c>
    </row>
    <row r="22" spans="1:25" s="108" customFormat="1" ht="48" x14ac:dyDescent="0.3">
      <c r="A22" s="94">
        <v>14</v>
      </c>
      <c r="B22" s="97"/>
      <c r="C22" s="96"/>
      <c r="D22" s="96" t="s">
        <v>63</v>
      </c>
      <c r="E22" s="97"/>
      <c r="F22" s="98" t="s">
        <v>64</v>
      </c>
      <c r="G22" s="98" t="s">
        <v>63</v>
      </c>
      <c r="H22" s="96">
        <v>0</v>
      </c>
      <c r="I22" s="99">
        <f t="shared" si="6"/>
        <v>0</v>
      </c>
      <c r="J22" s="99">
        <f t="shared" si="7"/>
        <v>0</v>
      </c>
      <c r="K22" s="99">
        <f t="shared" si="8"/>
        <v>0</v>
      </c>
      <c r="L22" s="99">
        <f t="shared" si="9"/>
        <v>0</v>
      </c>
      <c r="M22" s="100">
        <f t="shared" si="10"/>
        <v>0</v>
      </c>
      <c r="N22" s="99">
        <f>IF(F22=DATA!$A$1,DATA!$D$1,IF(ข้อมูลประกอบ!F22=DATA!$A$2,DATA!$D$2,IF(ข้อมูลประกอบ!F22=DATA!$A$3,DATA!$D$3,IF(ข้อมูลประกอบ!F22=DATA!$A$4,DATA!$D$4,IF(ข้อมูลประกอบ!F22=DATA!$A$5,DATA!$B$5,IF(ข้อมูลประกอบ!F22=DATA!$A$6,DATA!$D$6,IF(ข้อมูลประกอบ!F22=DATA!$A$7,DATA!$D$7,IF(ข้อมูลประกอบ!F22=DATA!$A$8,DATA!$D$8))))))))</f>
        <v>0</v>
      </c>
      <c r="O22" s="101">
        <f t="shared" si="11"/>
        <v>0</v>
      </c>
      <c r="P22" s="102">
        <f>IF(F22=DATA!$A$1,DATA!$C$1,IF(ข้อมูลประกอบ!F22=DATA!$A$2,DATA!$C$2,IF(ข้อมูลประกอบ!F22=DATA!$A$3,DATA!$C$3,IF(ข้อมูลประกอบ!F22=DATA!$A$4,DATA!$C$4,IF(ข้อมูลประกอบ!F22=DATA!$A$5,DATA!$C$5,IF(ข้อมูลประกอบ!F22=DATA!$A$6,DATA!$D$6,IF(ข้อมูลประกอบ!F22=DATA!$A$7,DATA!$D$7,IF(ข้อมูลประกอบ!F22=DATA!$A$8,DATA!$B$8))))))))</f>
        <v>0</v>
      </c>
      <c r="Q22" s="102">
        <f t="shared" si="12"/>
        <v>0</v>
      </c>
      <c r="R22" s="99">
        <f>IF($F22=DATA!$A$1,DATA!$D$1,IF(ข้อมูลประกอบ!$F22=DATA!$A$2,DATA!$D$2,IF(ข้อมูลประกอบ!$F22=DATA!$A$3,DATA!$D$3,IF(ข้อมูลประกอบ!$F22=DATA!$A$4,DATA!$D$4,IF(ข้อมูลประกอบ!$F22=DATA!$A$5,DATA!$D$5,IF(ข้อมูลประกอบ!$F22=DATA!$A$6,DATA!$B$6,IF(ข้อมูลประกอบ!$F22=DATA!$A$7,DATA!$D$7,IF(ข้อมูลประกอบ!$F22=DATA!$A$8,DATA!$D$8))))))))</f>
        <v>0</v>
      </c>
      <c r="S22" s="99">
        <f>IF($F22=DATA!$A$1,DATA!$D$1,IF(ข้อมูลประกอบ!$F22=DATA!$A$2,DATA!$D$2,IF(ข้อมูลประกอบ!$F22=DATA!$A$3,DATA!$D$3,IF(ข้อมูลประกอบ!$F22=DATA!$A$4,DATA!$D$4,IF(ข้อมูลประกอบ!$F22=DATA!$A$5,DATA!$D$5,IF(ข้อมูลประกอบ!$F22=DATA!$A$6,DATA!$C$6,IF(ข้อมูลประกอบ!$F22=DATA!$A$7,DATA!$D$7,IF(ข้อมูลประกอบ!$F22=DATA!$A$8,DATA!$D$8))))))))</f>
        <v>0</v>
      </c>
      <c r="T22" s="99">
        <f>IF($F22=DATA!$A$1,DATA!$D$1,IF(ข้อมูลประกอบ!$F22=DATA!$A$2,DATA!$D$2,IF(ข้อมูลประกอบ!$F22=DATA!$A$3,DATA!$D$3,IF(ข้อมูลประกอบ!$F22=DATA!$A$4,DATA!$D$4,IF(ข้อมูลประกอบ!$F22=DATA!$A$5,DATA!$D$5,IF(ข้อมูลประกอบ!$F22=DATA!$A$6,DATA!$E$6,IF(ข้อมูลประกอบ!$F22=DATA!$A$7,DATA!$D$7,IF(ข้อมูลประกอบ!$F22=DATA!$A$8,DATA!$D$8))))))))</f>
        <v>0</v>
      </c>
      <c r="U22" s="103">
        <f t="shared" si="16"/>
        <v>0</v>
      </c>
      <c r="V22" s="99">
        <f>IF($F22=DATA!$A$1,DATA!$D$1,IF(ข้อมูลประกอบ!$F22=DATA!$A$2,DATA!$D$2,IF(ข้อมูลประกอบ!$F22=DATA!$A$3,DATA!$D$3,IF(ข้อมูลประกอบ!$F22=DATA!$A$4,DATA!$D$4,IF(ข้อมูลประกอบ!$F22=DATA!$A$5,DATA!$D$5,IF(ข้อมูลประกอบ!$F22=DATA!$A$6,DATA!$D$6,IF(ข้อมูลประกอบ!$F22=DATA!$A$7,DATA!$B$7,IF(ข้อมูลประกอบ!$F22=DATA!$A$8,DATA!$D$8))))))))</f>
        <v>0</v>
      </c>
      <c r="W22" s="99">
        <f>IF($F22=DATA!$A$1,DATA!$D$1,IF(ข้อมูลประกอบ!$F22=DATA!$A$2,DATA!$D$2,IF(ข้อมูลประกอบ!$F22=DATA!$A$3,DATA!$D$3,IF(ข้อมูลประกอบ!$F22=DATA!$A$4,DATA!$D$4,IF(ข้อมูลประกอบ!$F22=DATA!$A$5,DATA!$D$5,IF(ข้อมูลประกอบ!$F22=DATA!$A$6,DATA!$D$6,IF(ข้อมูลประกอบ!$F22=DATA!$A$7,DATA!$C$7,IF(ข้อมูลประกอบ!$F22=DATA!$A$8,DATA!$D$8))))))))</f>
        <v>0</v>
      </c>
      <c r="X22" s="104">
        <f t="shared" si="17"/>
        <v>0</v>
      </c>
      <c r="Y22" s="105">
        <f t="shared" si="15"/>
        <v>0</v>
      </c>
    </row>
    <row r="23" spans="1:25" s="108" customFormat="1" ht="48" x14ac:dyDescent="0.3">
      <c r="A23" s="94">
        <v>15</v>
      </c>
      <c r="B23" s="97"/>
      <c r="C23" s="96"/>
      <c r="D23" s="96" t="s">
        <v>63</v>
      </c>
      <c r="E23" s="97"/>
      <c r="F23" s="98" t="s">
        <v>64</v>
      </c>
      <c r="G23" s="98" t="s">
        <v>63</v>
      </c>
      <c r="H23" s="96">
        <v>0</v>
      </c>
      <c r="I23" s="99">
        <f t="shared" si="6"/>
        <v>0</v>
      </c>
      <c r="J23" s="99">
        <f t="shared" si="7"/>
        <v>0</v>
      </c>
      <c r="K23" s="99">
        <f t="shared" si="8"/>
        <v>0</v>
      </c>
      <c r="L23" s="99">
        <f t="shared" si="9"/>
        <v>0</v>
      </c>
      <c r="M23" s="100">
        <f t="shared" si="10"/>
        <v>0</v>
      </c>
      <c r="N23" s="99">
        <f>IF(F23=DATA!$A$1,DATA!$D$1,IF(ข้อมูลประกอบ!F23=DATA!$A$2,DATA!$D$2,IF(ข้อมูลประกอบ!F23=DATA!$A$3,DATA!$D$3,IF(ข้อมูลประกอบ!F23=DATA!$A$4,DATA!$D$4,IF(ข้อมูลประกอบ!F23=DATA!$A$5,DATA!$B$5,IF(ข้อมูลประกอบ!F23=DATA!$A$6,DATA!$D$6,IF(ข้อมูลประกอบ!F23=DATA!$A$7,DATA!$D$7,IF(ข้อมูลประกอบ!F23=DATA!$A$8,DATA!$D$8))))))))</f>
        <v>0</v>
      </c>
      <c r="O23" s="101">
        <f t="shared" si="11"/>
        <v>0</v>
      </c>
      <c r="P23" s="102">
        <f>IF(F23=DATA!$A$1,DATA!$C$1,IF(ข้อมูลประกอบ!F23=DATA!$A$2,DATA!$C$2,IF(ข้อมูลประกอบ!F23=DATA!$A$3,DATA!$C$3,IF(ข้อมูลประกอบ!F23=DATA!$A$4,DATA!$C$4,IF(ข้อมูลประกอบ!F23=DATA!$A$5,DATA!$C$5,IF(ข้อมูลประกอบ!F23=DATA!$A$6,DATA!$D$6,IF(ข้อมูลประกอบ!F23=DATA!$A$7,DATA!$D$7,IF(ข้อมูลประกอบ!F23=DATA!$A$8,DATA!$B$8))))))))</f>
        <v>0</v>
      </c>
      <c r="Q23" s="102">
        <f t="shared" si="12"/>
        <v>0</v>
      </c>
      <c r="R23" s="99">
        <f>IF($F23=DATA!$A$1,DATA!$D$1,IF(ข้อมูลประกอบ!$F23=DATA!$A$2,DATA!$D$2,IF(ข้อมูลประกอบ!$F23=DATA!$A$3,DATA!$D$3,IF(ข้อมูลประกอบ!$F23=DATA!$A$4,DATA!$D$4,IF(ข้อมูลประกอบ!$F23=DATA!$A$5,DATA!$D$5,IF(ข้อมูลประกอบ!$F23=DATA!$A$6,DATA!$B$6,IF(ข้อมูลประกอบ!$F23=DATA!$A$7,DATA!$D$7,IF(ข้อมูลประกอบ!$F23=DATA!$A$8,DATA!$D$8))))))))</f>
        <v>0</v>
      </c>
      <c r="S23" s="99">
        <f>IF($F23=DATA!$A$1,DATA!$D$1,IF(ข้อมูลประกอบ!$F23=DATA!$A$2,DATA!$D$2,IF(ข้อมูลประกอบ!$F23=DATA!$A$3,DATA!$D$3,IF(ข้อมูลประกอบ!$F23=DATA!$A$4,DATA!$D$4,IF(ข้อมูลประกอบ!$F23=DATA!$A$5,DATA!$D$5,IF(ข้อมูลประกอบ!$F23=DATA!$A$6,DATA!$C$6,IF(ข้อมูลประกอบ!$F23=DATA!$A$7,DATA!$D$7,IF(ข้อมูลประกอบ!$F23=DATA!$A$8,DATA!$D$8))))))))</f>
        <v>0</v>
      </c>
      <c r="T23" s="99">
        <f>IF($F23=DATA!$A$1,DATA!$D$1,IF(ข้อมูลประกอบ!$F23=DATA!$A$2,DATA!$D$2,IF(ข้อมูลประกอบ!$F23=DATA!$A$3,DATA!$D$3,IF(ข้อมูลประกอบ!$F23=DATA!$A$4,DATA!$D$4,IF(ข้อมูลประกอบ!$F23=DATA!$A$5,DATA!$D$5,IF(ข้อมูลประกอบ!$F23=DATA!$A$6,DATA!$E$6,IF(ข้อมูลประกอบ!$F23=DATA!$A$7,DATA!$D$7,IF(ข้อมูลประกอบ!$F23=DATA!$A$8,DATA!$D$8))))))))</f>
        <v>0</v>
      </c>
      <c r="U23" s="103">
        <f t="shared" si="16"/>
        <v>0</v>
      </c>
      <c r="V23" s="99">
        <f>IF($F23=DATA!$A$1,DATA!$D$1,IF(ข้อมูลประกอบ!$F23=DATA!$A$2,DATA!$D$2,IF(ข้อมูลประกอบ!$F23=DATA!$A$3,DATA!$D$3,IF(ข้อมูลประกอบ!$F23=DATA!$A$4,DATA!$D$4,IF(ข้อมูลประกอบ!$F23=DATA!$A$5,DATA!$D$5,IF(ข้อมูลประกอบ!$F23=DATA!$A$6,DATA!$D$6,IF(ข้อมูลประกอบ!$F23=DATA!$A$7,DATA!$B$7,IF(ข้อมูลประกอบ!$F23=DATA!$A$8,DATA!$D$8))))))))</f>
        <v>0</v>
      </c>
      <c r="W23" s="99">
        <f>IF($F23=DATA!$A$1,DATA!$D$1,IF(ข้อมูลประกอบ!$F23=DATA!$A$2,DATA!$D$2,IF(ข้อมูลประกอบ!$F23=DATA!$A$3,DATA!$D$3,IF(ข้อมูลประกอบ!$F23=DATA!$A$4,DATA!$D$4,IF(ข้อมูลประกอบ!$F23=DATA!$A$5,DATA!$D$5,IF(ข้อมูลประกอบ!$F23=DATA!$A$6,DATA!$D$6,IF(ข้อมูลประกอบ!$F23=DATA!$A$7,DATA!$C$7,IF(ข้อมูลประกอบ!$F23=DATA!$A$8,DATA!$D$8))))))))</f>
        <v>0</v>
      </c>
      <c r="X23" s="104">
        <f t="shared" si="17"/>
        <v>0</v>
      </c>
      <c r="Y23" s="105">
        <f t="shared" si="15"/>
        <v>0</v>
      </c>
    </row>
    <row r="24" spans="1:25" s="108" customFormat="1" ht="48" x14ac:dyDescent="0.3">
      <c r="A24" s="94">
        <v>16</v>
      </c>
      <c r="B24" s="97"/>
      <c r="C24" s="96"/>
      <c r="D24" s="96" t="s">
        <v>63</v>
      </c>
      <c r="E24" s="97"/>
      <c r="F24" s="98" t="s">
        <v>64</v>
      </c>
      <c r="G24" s="98" t="s">
        <v>63</v>
      </c>
      <c r="H24" s="96">
        <v>0</v>
      </c>
      <c r="I24" s="99">
        <f t="shared" si="6"/>
        <v>0</v>
      </c>
      <c r="J24" s="99">
        <f t="shared" si="7"/>
        <v>0</v>
      </c>
      <c r="K24" s="99">
        <f t="shared" si="8"/>
        <v>0</v>
      </c>
      <c r="L24" s="99">
        <f t="shared" si="9"/>
        <v>0</v>
      </c>
      <c r="M24" s="100">
        <f t="shared" si="10"/>
        <v>0</v>
      </c>
      <c r="N24" s="99">
        <f>IF(F24=DATA!$A$1,DATA!$D$1,IF(ข้อมูลประกอบ!F24=DATA!$A$2,DATA!$D$2,IF(ข้อมูลประกอบ!F24=DATA!$A$3,DATA!$D$3,IF(ข้อมูลประกอบ!F24=DATA!$A$4,DATA!$D$4,IF(ข้อมูลประกอบ!F24=DATA!$A$5,DATA!$B$5,IF(ข้อมูลประกอบ!F24=DATA!$A$6,DATA!$D$6,IF(ข้อมูลประกอบ!F24=DATA!$A$7,DATA!$D$7,IF(ข้อมูลประกอบ!F24=DATA!$A$8,DATA!$D$8))))))))</f>
        <v>0</v>
      </c>
      <c r="O24" s="101">
        <f t="shared" si="11"/>
        <v>0</v>
      </c>
      <c r="P24" s="102">
        <f>IF(F24=DATA!$A$1,DATA!$C$1,IF(ข้อมูลประกอบ!F24=DATA!$A$2,DATA!$C$2,IF(ข้อมูลประกอบ!F24=DATA!$A$3,DATA!$C$3,IF(ข้อมูลประกอบ!F24=DATA!$A$4,DATA!$C$4,IF(ข้อมูลประกอบ!F24=DATA!$A$5,DATA!$C$5,IF(ข้อมูลประกอบ!F24=DATA!$A$6,DATA!$D$6,IF(ข้อมูลประกอบ!F24=DATA!$A$7,DATA!$D$7,IF(ข้อมูลประกอบ!F24=DATA!$A$8,DATA!$B$8))))))))</f>
        <v>0</v>
      </c>
      <c r="Q24" s="102">
        <f t="shared" si="12"/>
        <v>0</v>
      </c>
      <c r="R24" s="99">
        <f>IF($F24=DATA!$A$1,DATA!$D$1,IF(ข้อมูลประกอบ!$F24=DATA!$A$2,DATA!$D$2,IF(ข้อมูลประกอบ!$F24=DATA!$A$3,DATA!$D$3,IF(ข้อมูลประกอบ!$F24=DATA!$A$4,DATA!$D$4,IF(ข้อมูลประกอบ!$F24=DATA!$A$5,DATA!$D$5,IF(ข้อมูลประกอบ!$F24=DATA!$A$6,DATA!$B$6,IF(ข้อมูลประกอบ!$F24=DATA!$A$7,DATA!$D$7,IF(ข้อมูลประกอบ!$F24=DATA!$A$8,DATA!$D$8))))))))</f>
        <v>0</v>
      </c>
      <c r="S24" s="99">
        <f>IF($F24=DATA!$A$1,DATA!$D$1,IF(ข้อมูลประกอบ!$F24=DATA!$A$2,DATA!$D$2,IF(ข้อมูลประกอบ!$F24=DATA!$A$3,DATA!$D$3,IF(ข้อมูลประกอบ!$F24=DATA!$A$4,DATA!$D$4,IF(ข้อมูลประกอบ!$F24=DATA!$A$5,DATA!$D$5,IF(ข้อมูลประกอบ!$F24=DATA!$A$6,DATA!$C$6,IF(ข้อมูลประกอบ!$F24=DATA!$A$7,DATA!$D$7,IF(ข้อมูลประกอบ!$F24=DATA!$A$8,DATA!$D$8))))))))</f>
        <v>0</v>
      </c>
      <c r="T24" s="99">
        <f>IF($F24=DATA!$A$1,DATA!$D$1,IF(ข้อมูลประกอบ!$F24=DATA!$A$2,DATA!$D$2,IF(ข้อมูลประกอบ!$F24=DATA!$A$3,DATA!$D$3,IF(ข้อมูลประกอบ!$F24=DATA!$A$4,DATA!$D$4,IF(ข้อมูลประกอบ!$F24=DATA!$A$5,DATA!$D$5,IF(ข้อมูลประกอบ!$F24=DATA!$A$6,DATA!$E$6,IF(ข้อมูลประกอบ!$F24=DATA!$A$7,DATA!$D$7,IF(ข้อมูลประกอบ!$F24=DATA!$A$8,DATA!$D$8))))))))</f>
        <v>0</v>
      </c>
      <c r="U24" s="103">
        <f t="shared" si="16"/>
        <v>0</v>
      </c>
      <c r="V24" s="99">
        <f>IF($F24=DATA!$A$1,DATA!$D$1,IF(ข้อมูลประกอบ!$F24=DATA!$A$2,DATA!$D$2,IF(ข้อมูลประกอบ!$F24=DATA!$A$3,DATA!$D$3,IF(ข้อมูลประกอบ!$F24=DATA!$A$4,DATA!$D$4,IF(ข้อมูลประกอบ!$F24=DATA!$A$5,DATA!$D$5,IF(ข้อมูลประกอบ!$F24=DATA!$A$6,DATA!$D$6,IF(ข้อมูลประกอบ!$F24=DATA!$A$7,DATA!$B$7,IF(ข้อมูลประกอบ!$F24=DATA!$A$8,DATA!$D$8))))))))</f>
        <v>0</v>
      </c>
      <c r="W24" s="99">
        <f>IF($F24=DATA!$A$1,DATA!$D$1,IF(ข้อมูลประกอบ!$F24=DATA!$A$2,DATA!$D$2,IF(ข้อมูลประกอบ!$F24=DATA!$A$3,DATA!$D$3,IF(ข้อมูลประกอบ!$F24=DATA!$A$4,DATA!$D$4,IF(ข้อมูลประกอบ!$F24=DATA!$A$5,DATA!$D$5,IF(ข้อมูลประกอบ!$F24=DATA!$A$6,DATA!$D$6,IF(ข้อมูลประกอบ!$F24=DATA!$A$7,DATA!$C$7,IF(ข้อมูลประกอบ!$F24=DATA!$A$8,DATA!$D$8))))))))</f>
        <v>0</v>
      </c>
      <c r="X24" s="104">
        <f t="shared" si="17"/>
        <v>0</v>
      </c>
      <c r="Y24" s="105">
        <f t="shared" si="15"/>
        <v>0</v>
      </c>
    </row>
    <row r="25" spans="1:25" s="108" customFormat="1" ht="48" x14ac:dyDescent="0.3">
      <c r="A25" s="94">
        <v>17</v>
      </c>
      <c r="B25" s="97"/>
      <c r="C25" s="96"/>
      <c r="D25" s="96" t="s">
        <v>63</v>
      </c>
      <c r="E25" s="97"/>
      <c r="F25" s="98" t="s">
        <v>64</v>
      </c>
      <c r="G25" s="98" t="s">
        <v>63</v>
      </c>
      <c r="H25" s="96">
        <v>0</v>
      </c>
      <c r="I25" s="99">
        <f t="shared" si="6"/>
        <v>0</v>
      </c>
      <c r="J25" s="99">
        <f t="shared" si="7"/>
        <v>0</v>
      </c>
      <c r="K25" s="99">
        <f t="shared" si="8"/>
        <v>0</v>
      </c>
      <c r="L25" s="99">
        <f t="shared" si="9"/>
        <v>0</v>
      </c>
      <c r="M25" s="100">
        <f t="shared" si="10"/>
        <v>0</v>
      </c>
      <c r="N25" s="99">
        <f>IF(F25=DATA!$A$1,DATA!$D$1,IF(ข้อมูลประกอบ!F25=DATA!$A$2,DATA!$D$2,IF(ข้อมูลประกอบ!F25=DATA!$A$3,DATA!$D$3,IF(ข้อมูลประกอบ!F25=DATA!$A$4,DATA!$D$4,IF(ข้อมูลประกอบ!F25=DATA!$A$5,DATA!$B$5,IF(ข้อมูลประกอบ!F25=DATA!$A$6,DATA!$D$6,IF(ข้อมูลประกอบ!F25=DATA!$A$7,DATA!$D$7,IF(ข้อมูลประกอบ!F25=DATA!$A$8,DATA!$D$8))))))))</f>
        <v>0</v>
      </c>
      <c r="O25" s="101">
        <f t="shared" si="11"/>
        <v>0</v>
      </c>
      <c r="P25" s="102">
        <f>IF(F25=DATA!$A$1,DATA!$C$1,IF(ข้อมูลประกอบ!F25=DATA!$A$2,DATA!$C$2,IF(ข้อมูลประกอบ!F25=DATA!$A$3,DATA!$C$3,IF(ข้อมูลประกอบ!F25=DATA!$A$4,DATA!$C$4,IF(ข้อมูลประกอบ!F25=DATA!$A$5,DATA!$C$5,IF(ข้อมูลประกอบ!F25=DATA!$A$6,DATA!$D$6,IF(ข้อมูลประกอบ!F25=DATA!$A$7,DATA!$D$7,IF(ข้อมูลประกอบ!F25=DATA!$A$8,DATA!$B$8))))))))</f>
        <v>0</v>
      </c>
      <c r="Q25" s="102">
        <f t="shared" si="12"/>
        <v>0</v>
      </c>
      <c r="R25" s="99">
        <f>IF($F25=DATA!$A$1,DATA!$D$1,IF(ข้อมูลประกอบ!$F25=DATA!$A$2,DATA!$D$2,IF(ข้อมูลประกอบ!$F25=DATA!$A$3,DATA!$D$3,IF(ข้อมูลประกอบ!$F25=DATA!$A$4,DATA!$D$4,IF(ข้อมูลประกอบ!$F25=DATA!$A$5,DATA!$D$5,IF(ข้อมูลประกอบ!$F25=DATA!$A$6,DATA!$B$6,IF(ข้อมูลประกอบ!$F25=DATA!$A$7,DATA!$D$7,IF(ข้อมูลประกอบ!$F25=DATA!$A$8,DATA!$D$8))))))))</f>
        <v>0</v>
      </c>
      <c r="S25" s="99">
        <f>IF($F25=DATA!$A$1,DATA!$D$1,IF(ข้อมูลประกอบ!$F25=DATA!$A$2,DATA!$D$2,IF(ข้อมูลประกอบ!$F25=DATA!$A$3,DATA!$D$3,IF(ข้อมูลประกอบ!$F25=DATA!$A$4,DATA!$D$4,IF(ข้อมูลประกอบ!$F25=DATA!$A$5,DATA!$D$5,IF(ข้อมูลประกอบ!$F25=DATA!$A$6,DATA!$C$6,IF(ข้อมูลประกอบ!$F25=DATA!$A$7,DATA!$D$7,IF(ข้อมูลประกอบ!$F25=DATA!$A$8,DATA!$D$8))))))))</f>
        <v>0</v>
      </c>
      <c r="T25" s="99">
        <f>IF($F25=DATA!$A$1,DATA!$D$1,IF(ข้อมูลประกอบ!$F25=DATA!$A$2,DATA!$D$2,IF(ข้อมูลประกอบ!$F25=DATA!$A$3,DATA!$D$3,IF(ข้อมูลประกอบ!$F25=DATA!$A$4,DATA!$D$4,IF(ข้อมูลประกอบ!$F25=DATA!$A$5,DATA!$D$5,IF(ข้อมูลประกอบ!$F25=DATA!$A$6,DATA!$E$6,IF(ข้อมูลประกอบ!$F25=DATA!$A$7,DATA!$D$7,IF(ข้อมูลประกอบ!$F25=DATA!$A$8,DATA!$D$8))))))))</f>
        <v>0</v>
      </c>
      <c r="U25" s="103">
        <f t="shared" si="16"/>
        <v>0</v>
      </c>
      <c r="V25" s="99">
        <f>IF($F25=DATA!$A$1,DATA!$D$1,IF(ข้อมูลประกอบ!$F25=DATA!$A$2,DATA!$D$2,IF(ข้อมูลประกอบ!$F25=DATA!$A$3,DATA!$D$3,IF(ข้อมูลประกอบ!$F25=DATA!$A$4,DATA!$D$4,IF(ข้อมูลประกอบ!$F25=DATA!$A$5,DATA!$D$5,IF(ข้อมูลประกอบ!$F25=DATA!$A$6,DATA!$D$6,IF(ข้อมูลประกอบ!$F25=DATA!$A$7,DATA!$B$7,IF(ข้อมูลประกอบ!$F25=DATA!$A$8,DATA!$D$8))))))))</f>
        <v>0</v>
      </c>
      <c r="W25" s="99">
        <f>IF($F25=DATA!$A$1,DATA!$D$1,IF(ข้อมูลประกอบ!$F25=DATA!$A$2,DATA!$D$2,IF(ข้อมูลประกอบ!$F25=DATA!$A$3,DATA!$D$3,IF(ข้อมูลประกอบ!$F25=DATA!$A$4,DATA!$D$4,IF(ข้อมูลประกอบ!$F25=DATA!$A$5,DATA!$D$5,IF(ข้อมูลประกอบ!$F25=DATA!$A$6,DATA!$D$6,IF(ข้อมูลประกอบ!$F25=DATA!$A$7,DATA!$C$7,IF(ข้อมูลประกอบ!$F25=DATA!$A$8,DATA!$D$8))))))))</f>
        <v>0</v>
      </c>
      <c r="X25" s="104">
        <f t="shared" si="17"/>
        <v>0</v>
      </c>
      <c r="Y25" s="105">
        <f t="shared" si="15"/>
        <v>0</v>
      </c>
    </row>
    <row r="26" spans="1:25" s="108" customFormat="1" ht="48" x14ac:dyDescent="0.3">
      <c r="A26" s="94">
        <v>18</v>
      </c>
      <c r="B26" s="97"/>
      <c r="C26" s="96"/>
      <c r="D26" s="96" t="s">
        <v>63</v>
      </c>
      <c r="E26" s="97"/>
      <c r="F26" s="98" t="s">
        <v>64</v>
      </c>
      <c r="G26" s="98" t="s">
        <v>63</v>
      </c>
      <c r="H26" s="96">
        <v>0</v>
      </c>
      <c r="I26" s="99">
        <f t="shared" si="6"/>
        <v>0</v>
      </c>
      <c r="J26" s="99">
        <f t="shared" si="7"/>
        <v>0</v>
      </c>
      <c r="K26" s="99">
        <f t="shared" si="8"/>
        <v>0</v>
      </c>
      <c r="L26" s="99">
        <f t="shared" si="9"/>
        <v>0</v>
      </c>
      <c r="M26" s="100">
        <f t="shared" si="10"/>
        <v>0</v>
      </c>
      <c r="N26" s="99">
        <f>IF(F26=DATA!$A$1,DATA!$D$1,IF(ข้อมูลประกอบ!F26=DATA!$A$2,DATA!$D$2,IF(ข้อมูลประกอบ!F26=DATA!$A$3,DATA!$D$3,IF(ข้อมูลประกอบ!F26=DATA!$A$4,DATA!$D$4,IF(ข้อมูลประกอบ!F26=DATA!$A$5,DATA!$B$5,IF(ข้อมูลประกอบ!F26=DATA!$A$6,DATA!$D$6,IF(ข้อมูลประกอบ!F26=DATA!$A$7,DATA!$D$7,IF(ข้อมูลประกอบ!F26=DATA!$A$8,DATA!$D$8))))))))</f>
        <v>0</v>
      </c>
      <c r="O26" s="101">
        <f t="shared" si="11"/>
        <v>0</v>
      </c>
      <c r="P26" s="102">
        <f>IF(F26=DATA!$A$1,DATA!$C$1,IF(ข้อมูลประกอบ!F26=DATA!$A$2,DATA!$C$2,IF(ข้อมูลประกอบ!F26=DATA!$A$3,DATA!$C$3,IF(ข้อมูลประกอบ!F26=DATA!$A$4,DATA!$C$4,IF(ข้อมูลประกอบ!F26=DATA!$A$5,DATA!$C$5,IF(ข้อมูลประกอบ!F26=DATA!$A$6,DATA!$D$6,IF(ข้อมูลประกอบ!F26=DATA!$A$7,DATA!$D$7,IF(ข้อมูลประกอบ!F26=DATA!$A$8,DATA!$B$8))))))))</f>
        <v>0</v>
      </c>
      <c r="Q26" s="102">
        <f t="shared" si="12"/>
        <v>0</v>
      </c>
      <c r="R26" s="99">
        <f>IF($F26=DATA!$A$1,DATA!$D$1,IF(ข้อมูลประกอบ!$F26=DATA!$A$2,DATA!$D$2,IF(ข้อมูลประกอบ!$F26=DATA!$A$3,DATA!$D$3,IF(ข้อมูลประกอบ!$F26=DATA!$A$4,DATA!$D$4,IF(ข้อมูลประกอบ!$F26=DATA!$A$5,DATA!$D$5,IF(ข้อมูลประกอบ!$F26=DATA!$A$6,DATA!$B$6,IF(ข้อมูลประกอบ!$F26=DATA!$A$7,DATA!$D$7,IF(ข้อมูลประกอบ!$F26=DATA!$A$8,DATA!$D$8))))))))</f>
        <v>0</v>
      </c>
      <c r="S26" s="99">
        <f>IF($F26=DATA!$A$1,DATA!$D$1,IF(ข้อมูลประกอบ!$F26=DATA!$A$2,DATA!$D$2,IF(ข้อมูลประกอบ!$F26=DATA!$A$3,DATA!$D$3,IF(ข้อมูลประกอบ!$F26=DATA!$A$4,DATA!$D$4,IF(ข้อมูลประกอบ!$F26=DATA!$A$5,DATA!$D$5,IF(ข้อมูลประกอบ!$F26=DATA!$A$6,DATA!$C$6,IF(ข้อมูลประกอบ!$F26=DATA!$A$7,DATA!$D$7,IF(ข้อมูลประกอบ!$F26=DATA!$A$8,DATA!$D$8))))))))</f>
        <v>0</v>
      </c>
      <c r="T26" s="99">
        <f>IF($F26=DATA!$A$1,DATA!$D$1,IF(ข้อมูลประกอบ!$F26=DATA!$A$2,DATA!$D$2,IF(ข้อมูลประกอบ!$F26=DATA!$A$3,DATA!$D$3,IF(ข้อมูลประกอบ!$F26=DATA!$A$4,DATA!$D$4,IF(ข้อมูลประกอบ!$F26=DATA!$A$5,DATA!$D$5,IF(ข้อมูลประกอบ!$F26=DATA!$A$6,DATA!$E$6,IF(ข้อมูลประกอบ!$F26=DATA!$A$7,DATA!$D$7,IF(ข้อมูลประกอบ!$F26=DATA!$A$8,DATA!$D$8))))))))</f>
        <v>0</v>
      </c>
      <c r="U26" s="103">
        <f t="shared" si="16"/>
        <v>0</v>
      </c>
      <c r="V26" s="99">
        <f>IF($F26=DATA!$A$1,DATA!$D$1,IF(ข้อมูลประกอบ!$F26=DATA!$A$2,DATA!$D$2,IF(ข้อมูลประกอบ!$F26=DATA!$A$3,DATA!$D$3,IF(ข้อมูลประกอบ!$F26=DATA!$A$4,DATA!$D$4,IF(ข้อมูลประกอบ!$F26=DATA!$A$5,DATA!$D$5,IF(ข้อมูลประกอบ!$F26=DATA!$A$6,DATA!$D$6,IF(ข้อมูลประกอบ!$F26=DATA!$A$7,DATA!$B$7,IF(ข้อมูลประกอบ!$F26=DATA!$A$8,DATA!$D$8))))))))</f>
        <v>0</v>
      </c>
      <c r="W26" s="99">
        <f>IF($F26=DATA!$A$1,DATA!$D$1,IF(ข้อมูลประกอบ!$F26=DATA!$A$2,DATA!$D$2,IF(ข้อมูลประกอบ!$F26=DATA!$A$3,DATA!$D$3,IF(ข้อมูลประกอบ!$F26=DATA!$A$4,DATA!$D$4,IF(ข้อมูลประกอบ!$F26=DATA!$A$5,DATA!$D$5,IF(ข้อมูลประกอบ!$F26=DATA!$A$6,DATA!$D$6,IF(ข้อมูลประกอบ!$F26=DATA!$A$7,DATA!$C$7,IF(ข้อมูลประกอบ!$F26=DATA!$A$8,DATA!$D$8))))))))</f>
        <v>0</v>
      </c>
      <c r="X26" s="104">
        <f t="shared" si="17"/>
        <v>0</v>
      </c>
      <c r="Y26" s="105">
        <f t="shared" si="15"/>
        <v>0</v>
      </c>
    </row>
    <row r="27" spans="1:25" s="108" customFormat="1" ht="48" x14ac:dyDescent="0.3">
      <c r="A27" s="94">
        <v>19</v>
      </c>
      <c r="B27" s="97"/>
      <c r="C27" s="96"/>
      <c r="D27" s="96" t="s">
        <v>63</v>
      </c>
      <c r="E27" s="97"/>
      <c r="F27" s="98" t="s">
        <v>64</v>
      </c>
      <c r="G27" s="98" t="s">
        <v>63</v>
      </c>
      <c r="H27" s="96">
        <v>0</v>
      </c>
      <c r="I27" s="99">
        <f t="shared" si="6"/>
        <v>0</v>
      </c>
      <c r="J27" s="99">
        <f t="shared" si="7"/>
        <v>0</v>
      </c>
      <c r="K27" s="99">
        <f t="shared" si="8"/>
        <v>0</v>
      </c>
      <c r="L27" s="99">
        <f t="shared" si="9"/>
        <v>0</v>
      </c>
      <c r="M27" s="100">
        <f t="shared" si="10"/>
        <v>0</v>
      </c>
      <c r="N27" s="99">
        <f>IF(F27=DATA!$A$1,DATA!$D$1,IF(ข้อมูลประกอบ!F27=DATA!$A$2,DATA!$D$2,IF(ข้อมูลประกอบ!F27=DATA!$A$3,DATA!$D$3,IF(ข้อมูลประกอบ!F27=DATA!$A$4,DATA!$D$4,IF(ข้อมูลประกอบ!F27=DATA!$A$5,DATA!$B$5,IF(ข้อมูลประกอบ!F27=DATA!$A$6,DATA!$D$6,IF(ข้อมูลประกอบ!F27=DATA!$A$7,DATA!$D$7,IF(ข้อมูลประกอบ!F27=DATA!$A$8,DATA!$D$8))))))))</f>
        <v>0</v>
      </c>
      <c r="O27" s="101">
        <f t="shared" si="11"/>
        <v>0</v>
      </c>
      <c r="P27" s="102">
        <f>IF(F27=DATA!$A$1,DATA!$C$1,IF(ข้อมูลประกอบ!F27=DATA!$A$2,DATA!$C$2,IF(ข้อมูลประกอบ!F27=DATA!$A$3,DATA!$C$3,IF(ข้อมูลประกอบ!F27=DATA!$A$4,DATA!$C$4,IF(ข้อมูลประกอบ!F27=DATA!$A$5,DATA!$C$5,IF(ข้อมูลประกอบ!F27=DATA!$A$6,DATA!$D$6,IF(ข้อมูลประกอบ!F27=DATA!$A$7,DATA!$D$7,IF(ข้อมูลประกอบ!F27=DATA!$A$8,DATA!$B$8))))))))</f>
        <v>0</v>
      </c>
      <c r="Q27" s="102">
        <f t="shared" si="12"/>
        <v>0</v>
      </c>
      <c r="R27" s="99">
        <f>IF($F27=DATA!$A$1,DATA!$D$1,IF(ข้อมูลประกอบ!$F27=DATA!$A$2,DATA!$D$2,IF(ข้อมูลประกอบ!$F27=DATA!$A$3,DATA!$D$3,IF(ข้อมูลประกอบ!$F27=DATA!$A$4,DATA!$D$4,IF(ข้อมูลประกอบ!$F27=DATA!$A$5,DATA!$D$5,IF(ข้อมูลประกอบ!$F27=DATA!$A$6,DATA!$B$6,IF(ข้อมูลประกอบ!$F27=DATA!$A$7,DATA!$D$7,IF(ข้อมูลประกอบ!$F27=DATA!$A$8,DATA!$D$8))))))))</f>
        <v>0</v>
      </c>
      <c r="S27" s="99">
        <f>IF($F27=DATA!$A$1,DATA!$D$1,IF(ข้อมูลประกอบ!$F27=DATA!$A$2,DATA!$D$2,IF(ข้อมูลประกอบ!$F27=DATA!$A$3,DATA!$D$3,IF(ข้อมูลประกอบ!$F27=DATA!$A$4,DATA!$D$4,IF(ข้อมูลประกอบ!$F27=DATA!$A$5,DATA!$D$5,IF(ข้อมูลประกอบ!$F27=DATA!$A$6,DATA!$C$6,IF(ข้อมูลประกอบ!$F27=DATA!$A$7,DATA!$D$7,IF(ข้อมูลประกอบ!$F27=DATA!$A$8,DATA!$D$8))))))))</f>
        <v>0</v>
      </c>
      <c r="T27" s="99">
        <f>IF($F27=DATA!$A$1,DATA!$D$1,IF(ข้อมูลประกอบ!$F27=DATA!$A$2,DATA!$D$2,IF(ข้อมูลประกอบ!$F27=DATA!$A$3,DATA!$D$3,IF(ข้อมูลประกอบ!$F27=DATA!$A$4,DATA!$D$4,IF(ข้อมูลประกอบ!$F27=DATA!$A$5,DATA!$D$5,IF(ข้อมูลประกอบ!$F27=DATA!$A$6,DATA!$E$6,IF(ข้อมูลประกอบ!$F27=DATA!$A$7,DATA!$D$7,IF(ข้อมูลประกอบ!$F27=DATA!$A$8,DATA!$D$8))))))))</f>
        <v>0</v>
      </c>
      <c r="U27" s="103">
        <f t="shared" si="16"/>
        <v>0</v>
      </c>
      <c r="V27" s="99">
        <f>IF($F27=DATA!$A$1,DATA!$D$1,IF(ข้อมูลประกอบ!$F27=DATA!$A$2,DATA!$D$2,IF(ข้อมูลประกอบ!$F27=DATA!$A$3,DATA!$D$3,IF(ข้อมูลประกอบ!$F27=DATA!$A$4,DATA!$D$4,IF(ข้อมูลประกอบ!$F27=DATA!$A$5,DATA!$D$5,IF(ข้อมูลประกอบ!$F27=DATA!$A$6,DATA!$D$6,IF(ข้อมูลประกอบ!$F27=DATA!$A$7,DATA!$B$7,IF(ข้อมูลประกอบ!$F27=DATA!$A$8,DATA!$D$8))))))))</f>
        <v>0</v>
      </c>
      <c r="W27" s="99">
        <f>IF($F27=DATA!$A$1,DATA!$D$1,IF(ข้อมูลประกอบ!$F27=DATA!$A$2,DATA!$D$2,IF(ข้อมูลประกอบ!$F27=DATA!$A$3,DATA!$D$3,IF(ข้อมูลประกอบ!$F27=DATA!$A$4,DATA!$D$4,IF(ข้อมูลประกอบ!$F27=DATA!$A$5,DATA!$D$5,IF(ข้อมูลประกอบ!$F27=DATA!$A$6,DATA!$D$6,IF(ข้อมูลประกอบ!$F27=DATA!$A$7,DATA!$C$7,IF(ข้อมูลประกอบ!$F27=DATA!$A$8,DATA!$D$8))))))))</f>
        <v>0</v>
      </c>
      <c r="X27" s="104">
        <f t="shared" si="17"/>
        <v>0</v>
      </c>
      <c r="Y27" s="105">
        <f t="shared" si="15"/>
        <v>0</v>
      </c>
    </row>
    <row r="28" spans="1:25" s="108" customFormat="1" ht="48" x14ac:dyDescent="0.3">
      <c r="A28" s="94">
        <v>20</v>
      </c>
      <c r="B28" s="97"/>
      <c r="C28" s="96"/>
      <c r="D28" s="96" t="s">
        <v>63</v>
      </c>
      <c r="E28" s="97"/>
      <c r="F28" s="98" t="s">
        <v>64</v>
      </c>
      <c r="G28" s="98" t="s">
        <v>63</v>
      </c>
      <c r="H28" s="96">
        <v>0</v>
      </c>
      <c r="I28" s="99">
        <f t="shared" si="6"/>
        <v>0</v>
      </c>
      <c r="J28" s="99">
        <f t="shared" si="7"/>
        <v>0</v>
      </c>
      <c r="K28" s="99">
        <f t="shared" si="8"/>
        <v>0</v>
      </c>
      <c r="L28" s="99">
        <f t="shared" si="9"/>
        <v>0</v>
      </c>
      <c r="M28" s="100">
        <f t="shared" si="10"/>
        <v>0</v>
      </c>
      <c r="N28" s="99">
        <f>IF(F28=DATA!$A$1,DATA!$D$1,IF(ข้อมูลประกอบ!F28=DATA!$A$2,DATA!$D$2,IF(ข้อมูลประกอบ!F28=DATA!$A$3,DATA!$D$3,IF(ข้อมูลประกอบ!F28=DATA!$A$4,DATA!$D$4,IF(ข้อมูลประกอบ!F28=DATA!$A$5,DATA!$B$5,IF(ข้อมูลประกอบ!F28=DATA!$A$6,DATA!$D$6,IF(ข้อมูลประกอบ!F28=DATA!$A$7,DATA!$D$7,IF(ข้อมูลประกอบ!F28=DATA!$A$8,DATA!$D$8))))))))</f>
        <v>0</v>
      </c>
      <c r="O28" s="101">
        <f t="shared" si="11"/>
        <v>0</v>
      </c>
      <c r="P28" s="102">
        <f>IF(F28=DATA!$A$1,DATA!$C$1,IF(ข้อมูลประกอบ!F28=DATA!$A$2,DATA!$C$2,IF(ข้อมูลประกอบ!F28=DATA!$A$3,DATA!$C$3,IF(ข้อมูลประกอบ!F28=DATA!$A$4,DATA!$C$4,IF(ข้อมูลประกอบ!F28=DATA!$A$5,DATA!$C$5,IF(ข้อมูลประกอบ!F28=DATA!$A$6,DATA!$D$6,IF(ข้อมูลประกอบ!F28=DATA!$A$7,DATA!$D$7,IF(ข้อมูลประกอบ!F28=DATA!$A$8,DATA!$B$8))))))))</f>
        <v>0</v>
      </c>
      <c r="Q28" s="102">
        <f t="shared" si="12"/>
        <v>0</v>
      </c>
      <c r="R28" s="99">
        <f>IF($F28=DATA!$A$1,DATA!$D$1,IF(ข้อมูลประกอบ!$F28=DATA!$A$2,DATA!$D$2,IF(ข้อมูลประกอบ!$F28=DATA!$A$3,DATA!$D$3,IF(ข้อมูลประกอบ!$F28=DATA!$A$4,DATA!$D$4,IF(ข้อมูลประกอบ!$F28=DATA!$A$5,DATA!$D$5,IF(ข้อมูลประกอบ!$F28=DATA!$A$6,DATA!$B$6,IF(ข้อมูลประกอบ!$F28=DATA!$A$7,DATA!$D$7,IF(ข้อมูลประกอบ!$F28=DATA!$A$8,DATA!$D$8))))))))</f>
        <v>0</v>
      </c>
      <c r="S28" s="99">
        <f>IF($F28=DATA!$A$1,DATA!$D$1,IF(ข้อมูลประกอบ!$F28=DATA!$A$2,DATA!$D$2,IF(ข้อมูลประกอบ!$F28=DATA!$A$3,DATA!$D$3,IF(ข้อมูลประกอบ!$F28=DATA!$A$4,DATA!$D$4,IF(ข้อมูลประกอบ!$F28=DATA!$A$5,DATA!$D$5,IF(ข้อมูลประกอบ!$F28=DATA!$A$6,DATA!$C$6,IF(ข้อมูลประกอบ!$F28=DATA!$A$7,DATA!$D$7,IF(ข้อมูลประกอบ!$F28=DATA!$A$8,DATA!$D$8))))))))</f>
        <v>0</v>
      </c>
      <c r="T28" s="99">
        <f>IF($F28=DATA!$A$1,DATA!$D$1,IF(ข้อมูลประกอบ!$F28=DATA!$A$2,DATA!$D$2,IF(ข้อมูลประกอบ!$F28=DATA!$A$3,DATA!$D$3,IF(ข้อมูลประกอบ!$F28=DATA!$A$4,DATA!$D$4,IF(ข้อมูลประกอบ!$F28=DATA!$A$5,DATA!$D$5,IF(ข้อมูลประกอบ!$F28=DATA!$A$6,DATA!$E$6,IF(ข้อมูลประกอบ!$F28=DATA!$A$7,DATA!$D$7,IF(ข้อมูลประกอบ!$F28=DATA!$A$8,DATA!$D$8))))))))</f>
        <v>0</v>
      </c>
      <c r="U28" s="103">
        <f t="shared" si="16"/>
        <v>0</v>
      </c>
      <c r="V28" s="99">
        <f>IF($F28=DATA!$A$1,DATA!$D$1,IF(ข้อมูลประกอบ!$F28=DATA!$A$2,DATA!$D$2,IF(ข้อมูลประกอบ!$F28=DATA!$A$3,DATA!$D$3,IF(ข้อมูลประกอบ!$F28=DATA!$A$4,DATA!$D$4,IF(ข้อมูลประกอบ!$F28=DATA!$A$5,DATA!$D$5,IF(ข้อมูลประกอบ!$F28=DATA!$A$6,DATA!$D$6,IF(ข้อมูลประกอบ!$F28=DATA!$A$7,DATA!$B$7,IF(ข้อมูลประกอบ!$F28=DATA!$A$8,DATA!$D$8))))))))</f>
        <v>0</v>
      </c>
      <c r="W28" s="99">
        <f>IF($F28=DATA!$A$1,DATA!$D$1,IF(ข้อมูลประกอบ!$F28=DATA!$A$2,DATA!$D$2,IF(ข้อมูลประกอบ!$F28=DATA!$A$3,DATA!$D$3,IF(ข้อมูลประกอบ!$F28=DATA!$A$4,DATA!$D$4,IF(ข้อมูลประกอบ!$F28=DATA!$A$5,DATA!$D$5,IF(ข้อมูลประกอบ!$F28=DATA!$A$6,DATA!$D$6,IF(ข้อมูลประกอบ!$F28=DATA!$A$7,DATA!$C$7,IF(ข้อมูลประกอบ!$F28=DATA!$A$8,DATA!$D$8))))))))</f>
        <v>0</v>
      </c>
      <c r="X28" s="104">
        <f t="shared" si="17"/>
        <v>0</v>
      </c>
      <c r="Y28" s="105">
        <f t="shared" si="15"/>
        <v>0</v>
      </c>
    </row>
    <row r="29" spans="1:25" s="108" customFormat="1" ht="48" x14ac:dyDescent="0.3">
      <c r="A29" s="94">
        <v>21</v>
      </c>
      <c r="B29" s="97"/>
      <c r="C29" s="96"/>
      <c r="D29" s="96" t="s">
        <v>63</v>
      </c>
      <c r="E29" s="97"/>
      <c r="F29" s="98" t="s">
        <v>64</v>
      </c>
      <c r="G29" s="98" t="s">
        <v>63</v>
      </c>
      <c r="H29" s="96">
        <v>0</v>
      </c>
      <c r="I29" s="99">
        <f t="shared" si="6"/>
        <v>0</v>
      </c>
      <c r="J29" s="99">
        <f t="shared" si="7"/>
        <v>0</v>
      </c>
      <c r="K29" s="99">
        <f t="shared" si="8"/>
        <v>0</v>
      </c>
      <c r="L29" s="99">
        <f t="shared" si="9"/>
        <v>0</v>
      </c>
      <c r="M29" s="100">
        <f t="shared" si="10"/>
        <v>0</v>
      </c>
      <c r="N29" s="99">
        <f>IF(F29=DATA!$A$1,DATA!$D$1,IF(ข้อมูลประกอบ!F29=DATA!$A$2,DATA!$D$2,IF(ข้อมูลประกอบ!F29=DATA!$A$3,DATA!$D$3,IF(ข้อมูลประกอบ!F29=DATA!$A$4,DATA!$D$4,IF(ข้อมูลประกอบ!F29=DATA!$A$5,DATA!$B$5,IF(ข้อมูลประกอบ!F29=DATA!$A$6,DATA!$D$6,IF(ข้อมูลประกอบ!F29=DATA!$A$7,DATA!$D$7,IF(ข้อมูลประกอบ!F29=DATA!$A$8,DATA!$D$8))))))))</f>
        <v>0</v>
      </c>
      <c r="O29" s="101">
        <f t="shared" si="11"/>
        <v>0</v>
      </c>
      <c r="P29" s="102">
        <f>IF(F29=DATA!$A$1,DATA!$C$1,IF(ข้อมูลประกอบ!F29=DATA!$A$2,DATA!$C$2,IF(ข้อมูลประกอบ!F29=DATA!$A$3,DATA!$C$3,IF(ข้อมูลประกอบ!F29=DATA!$A$4,DATA!$C$4,IF(ข้อมูลประกอบ!F29=DATA!$A$5,DATA!$C$5,IF(ข้อมูลประกอบ!F29=DATA!$A$6,DATA!$D$6,IF(ข้อมูลประกอบ!F29=DATA!$A$7,DATA!$D$7,IF(ข้อมูลประกอบ!F29=DATA!$A$8,DATA!$B$8))))))))</f>
        <v>0</v>
      </c>
      <c r="Q29" s="102">
        <f t="shared" si="12"/>
        <v>0</v>
      </c>
      <c r="R29" s="99">
        <f>IF($F29=DATA!$A$1,DATA!$D$1,IF(ข้อมูลประกอบ!$F29=DATA!$A$2,DATA!$D$2,IF(ข้อมูลประกอบ!$F29=DATA!$A$3,DATA!$D$3,IF(ข้อมูลประกอบ!$F29=DATA!$A$4,DATA!$D$4,IF(ข้อมูลประกอบ!$F29=DATA!$A$5,DATA!$D$5,IF(ข้อมูลประกอบ!$F29=DATA!$A$6,DATA!$B$6,IF(ข้อมูลประกอบ!$F29=DATA!$A$7,DATA!$D$7,IF(ข้อมูลประกอบ!$F29=DATA!$A$8,DATA!$D$8))))))))</f>
        <v>0</v>
      </c>
      <c r="S29" s="99">
        <f>IF($F29=DATA!$A$1,DATA!$D$1,IF(ข้อมูลประกอบ!$F29=DATA!$A$2,DATA!$D$2,IF(ข้อมูลประกอบ!$F29=DATA!$A$3,DATA!$D$3,IF(ข้อมูลประกอบ!$F29=DATA!$A$4,DATA!$D$4,IF(ข้อมูลประกอบ!$F29=DATA!$A$5,DATA!$D$5,IF(ข้อมูลประกอบ!$F29=DATA!$A$6,DATA!$C$6,IF(ข้อมูลประกอบ!$F29=DATA!$A$7,DATA!$D$7,IF(ข้อมูลประกอบ!$F29=DATA!$A$8,DATA!$D$8))))))))</f>
        <v>0</v>
      </c>
      <c r="T29" s="99">
        <f>IF($F29=DATA!$A$1,DATA!$D$1,IF(ข้อมูลประกอบ!$F29=DATA!$A$2,DATA!$D$2,IF(ข้อมูลประกอบ!$F29=DATA!$A$3,DATA!$D$3,IF(ข้อมูลประกอบ!$F29=DATA!$A$4,DATA!$D$4,IF(ข้อมูลประกอบ!$F29=DATA!$A$5,DATA!$D$5,IF(ข้อมูลประกอบ!$F29=DATA!$A$6,DATA!$E$6,IF(ข้อมูลประกอบ!$F29=DATA!$A$7,DATA!$D$7,IF(ข้อมูลประกอบ!$F29=DATA!$A$8,DATA!$D$8))))))))</f>
        <v>0</v>
      </c>
      <c r="U29" s="103">
        <f t="shared" si="16"/>
        <v>0</v>
      </c>
      <c r="V29" s="99">
        <f>IF($F29=DATA!$A$1,DATA!$D$1,IF(ข้อมูลประกอบ!$F29=DATA!$A$2,DATA!$D$2,IF(ข้อมูลประกอบ!$F29=DATA!$A$3,DATA!$D$3,IF(ข้อมูลประกอบ!$F29=DATA!$A$4,DATA!$D$4,IF(ข้อมูลประกอบ!$F29=DATA!$A$5,DATA!$D$5,IF(ข้อมูลประกอบ!$F29=DATA!$A$6,DATA!$D$6,IF(ข้อมูลประกอบ!$F29=DATA!$A$7,DATA!$B$7,IF(ข้อมูลประกอบ!$F29=DATA!$A$8,DATA!$D$8))))))))</f>
        <v>0</v>
      </c>
      <c r="W29" s="99">
        <f>IF($F29=DATA!$A$1,DATA!$D$1,IF(ข้อมูลประกอบ!$F29=DATA!$A$2,DATA!$D$2,IF(ข้อมูลประกอบ!$F29=DATA!$A$3,DATA!$D$3,IF(ข้อมูลประกอบ!$F29=DATA!$A$4,DATA!$D$4,IF(ข้อมูลประกอบ!$F29=DATA!$A$5,DATA!$D$5,IF(ข้อมูลประกอบ!$F29=DATA!$A$6,DATA!$D$6,IF(ข้อมูลประกอบ!$F29=DATA!$A$7,DATA!$C$7,IF(ข้อมูลประกอบ!$F29=DATA!$A$8,DATA!$D$8))))))))</f>
        <v>0</v>
      </c>
      <c r="X29" s="104">
        <f t="shared" si="17"/>
        <v>0</v>
      </c>
      <c r="Y29" s="105">
        <f t="shared" si="15"/>
        <v>0</v>
      </c>
    </row>
    <row r="30" spans="1:25" s="108" customFormat="1" ht="48" x14ac:dyDescent="0.3">
      <c r="A30" s="94">
        <v>22</v>
      </c>
      <c r="B30" s="97"/>
      <c r="C30" s="96"/>
      <c r="D30" s="96" t="s">
        <v>63</v>
      </c>
      <c r="E30" s="97"/>
      <c r="F30" s="98" t="s">
        <v>64</v>
      </c>
      <c r="G30" s="98" t="s">
        <v>63</v>
      </c>
      <c r="H30" s="96">
        <v>0</v>
      </c>
      <c r="I30" s="99">
        <f t="shared" si="6"/>
        <v>0</v>
      </c>
      <c r="J30" s="99">
        <f t="shared" si="7"/>
        <v>0</v>
      </c>
      <c r="K30" s="99">
        <f t="shared" si="8"/>
        <v>0</v>
      </c>
      <c r="L30" s="99">
        <f t="shared" si="9"/>
        <v>0</v>
      </c>
      <c r="M30" s="100">
        <f t="shared" si="10"/>
        <v>0</v>
      </c>
      <c r="N30" s="99">
        <f>IF(F30=DATA!$A$1,DATA!$D$1,IF(ข้อมูลประกอบ!F30=DATA!$A$2,DATA!$D$2,IF(ข้อมูลประกอบ!F30=DATA!$A$3,DATA!$D$3,IF(ข้อมูลประกอบ!F30=DATA!$A$4,DATA!$D$4,IF(ข้อมูลประกอบ!F30=DATA!$A$5,DATA!$B$5,IF(ข้อมูลประกอบ!F30=DATA!$A$6,DATA!$D$6,IF(ข้อมูลประกอบ!F30=DATA!$A$7,DATA!$D$7,IF(ข้อมูลประกอบ!F30=DATA!$A$8,DATA!$D$8))))))))</f>
        <v>0</v>
      </c>
      <c r="O30" s="101">
        <f t="shared" si="11"/>
        <v>0</v>
      </c>
      <c r="P30" s="102">
        <f>IF(F30=DATA!$A$1,DATA!$C$1,IF(ข้อมูลประกอบ!F30=DATA!$A$2,DATA!$C$2,IF(ข้อมูลประกอบ!F30=DATA!$A$3,DATA!$C$3,IF(ข้อมูลประกอบ!F30=DATA!$A$4,DATA!$C$4,IF(ข้อมูลประกอบ!F30=DATA!$A$5,DATA!$C$5,IF(ข้อมูลประกอบ!F30=DATA!$A$6,DATA!$D$6,IF(ข้อมูลประกอบ!F30=DATA!$A$7,DATA!$D$7,IF(ข้อมูลประกอบ!F30=DATA!$A$8,DATA!$B$8))))))))</f>
        <v>0</v>
      </c>
      <c r="Q30" s="102">
        <f t="shared" si="12"/>
        <v>0</v>
      </c>
      <c r="R30" s="99">
        <f>IF($F30=DATA!$A$1,DATA!$D$1,IF(ข้อมูลประกอบ!$F30=DATA!$A$2,DATA!$D$2,IF(ข้อมูลประกอบ!$F30=DATA!$A$3,DATA!$D$3,IF(ข้อมูลประกอบ!$F30=DATA!$A$4,DATA!$D$4,IF(ข้อมูลประกอบ!$F30=DATA!$A$5,DATA!$D$5,IF(ข้อมูลประกอบ!$F30=DATA!$A$6,DATA!$B$6,IF(ข้อมูลประกอบ!$F30=DATA!$A$7,DATA!$D$7,IF(ข้อมูลประกอบ!$F30=DATA!$A$8,DATA!$D$8))))))))</f>
        <v>0</v>
      </c>
      <c r="S30" s="99">
        <f>IF($F30=DATA!$A$1,DATA!$D$1,IF(ข้อมูลประกอบ!$F30=DATA!$A$2,DATA!$D$2,IF(ข้อมูลประกอบ!$F30=DATA!$A$3,DATA!$D$3,IF(ข้อมูลประกอบ!$F30=DATA!$A$4,DATA!$D$4,IF(ข้อมูลประกอบ!$F30=DATA!$A$5,DATA!$D$5,IF(ข้อมูลประกอบ!$F30=DATA!$A$6,DATA!$C$6,IF(ข้อมูลประกอบ!$F30=DATA!$A$7,DATA!$D$7,IF(ข้อมูลประกอบ!$F30=DATA!$A$8,DATA!$D$8))))))))</f>
        <v>0</v>
      </c>
      <c r="T30" s="99">
        <f>IF($F30=DATA!$A$1,DATA!$D$1,IF(ข้อมูลประกอบ!$F30=DATA!$A$2,DATA!$D$2,IF(ข้อมูลประกอบ!$F30=DATA!$A$3,DATA!$D$3,IF(ข้อมูลประกอบ!$F30=DATA!$A$4,DATA!$D$4,IF(ข้อมูลประกอบ!$F30=DATA!$A$5,DATA!$D$5,IF(ข้อมูลประกอบ!$F30=DATA!$A$6,DATA!$E$6,IF(ข้อมูลประกอบ!$F30=DATA!$A$7,DATA!$D$7,IF(ข้อมูลประกอบ!$F30=DATA!$A$8,DATA!$D$8))))))))</f>
        <v>0</v>
      </c>
      <c r="U30" s="103">
        <f t="shared" si="16"/>
        <v>0</v>
      </c>
      <c r="V30" s="99">
        <f>IF($F30=DATA!$A$1,DATA!$D$1,IF(ข้อมูลประกอบ!$F30=DATA!$A$2,DATA!$D$2,IF(ข้อมูลประกอบ!$F30=DATA!$A$3,DATA!$D$3,IF(ข้อมูลประกอบ!$F30=DATA!$A$4,DATA!$D$4,IF(ข้อมูลประกอบ!$F30=DATA!$A$5,DATA!$D$5,IF(ข้อมูลประกอบ!$F30=DATA!$A$6,DATA!$D$6,IF(ข้อมูลประกอบ!$F30=DATA!$A$7,DATA!$B$7,IF(ข้อมูลประกอบ!$F30=DATA!$A$8,DATA!$D$8))))))))</f>
        <v>0</v>
      </c>
      <c r="W30" s="99">
        <f>IF($F30=DATA!$A$1,DATA!$D$1,IF(ข้อมูลประกอบ!$F30=DATA!$A$2,DATA!$D$2,IF(ข้อมูลประกอบ!$F30=DATA!$A$3,DATA!$D$3,IF(ข้อมูลประกอบ!$F30=DATA!$A$4,DATA!$D$4,IF(ข้อมูลประกอบ!$F30=DATA!$A$5,DATA!$D$5,IF(ข้อมูลประกอบ!$F30=DATA!$A$6,DATA!$D$6,IF(ข้อมูลประกอบ!$F30=DATA!$A$7,DATA!$C$7,IF(ข้อมูลประกอบ!$F30=DATA!$A$8,DATA!$D$8))))))))</f>
        <v>0</v>
      </c>
      <c r="X30" s="104">
        <f t="shared" si="17"/>
        <v>0</v>
      </c>
      <c r="Y30" s="105">
        <f t="shared" si="15"/>
        <v>0</v>
      </c>
    </row>
    <row r="31" spans="1:25" s="108" customFormat="1" ht="48" x14ac:dyDescent="0.3">
      <c r="A31" s="94">
        <v>23</v>
      </c>
      <c r="B31" s="97"/>
      <c r="C31" s="96"/>
      <c r="D31" s="96" t="s">
        <v>63</v>
      </c>
      <c r="E31" s="97"/>
      <c r="F31" s="98" t="s">
        <v>64</v>
      </c>
      <c r="G31" s="98" t="s">
        <v>63</v>
      </c>
      <c r="H31" s="96">
        <v>0</v>
      </c>
      <c r="I31" s="99">
        <f t="shared" si="6"/>
        <v>0</v>
      </c>
      <c r="J31" s="99">
        <f t="shared" si="7"/>
        <v>0</v>
      </c>
      <c r="K31" s="99">
        <f t="shared" si="8"/>
        <v>0</v>
      </c>
      <c r="L31" s="99">
        <f t="shared" si="9"/>
        <v>0</v>
      </c>
      <c r="M31" s="100">
        <f t="shared" si="10"/>
        <v>0</v>
      </c>
      <c r="N31" s="99">
        <f>IF(F31=DATA!$A$1,DATA!$D$1,IF(ข้อมูลประกอบ!F31=DATA!$A$2,DATA!$D$2,IF(ข้อมูลประกอบ!F31=DATA!$A$3,DATA!$D$3,IF(ข้อมูลประกอบ!F31=DATA!$A$4,DATA!$D$4,IF(ข้อมูลประกอบ!F31=DATA!$A$5,DATA!$B$5,IF(ข้อมูลประกอบ!F31=DATA!$A$6,DATA!$D$6,IF(ข้อมูลประกอบ!F31=DATA!$A$7,DATA!$D$7,IF(ข้อมูลประกอบ!F31=DATA!$A$8,DATA!$D$8))))))))</f>
        <v>0</v>
      </c>
      <c r="O31" s="101">
        <f t="shared" si="11"/>
        <v>0</v>
      </c>
      <c r="P31" s="102">
        <f>IF(F31=DATA!$A$1,DATA!$C$1,IF(ข้อมูลประกอบ!F31=DATA!$A$2,DATA!$C$2,IF(ข้อมูลประกอบ!F31=DATA!$A$3,DATA!$C$3,IF(ข้อมูลประกอบ!F31=DATA!$A$4,DATA!$C$4,IF(ข้อมูลประกอบ!F31=DATA!$A$5,DATA!$C$5,IF(ข้อมูลประกอบ!F31=DATA!$A$6,DATA!$D$6,IF(ข้อมูลประกอบ!F31=DATA!$A$7,DATA!$D$7,IF(ข้อมูลประกอบ!F31=DATA!$A$8,DATA!$B$8))))))))</f>
        <v>0</v>
      </c>
      <c r="Q31" s="102">
        <f t="shared" si="12"/>
        <v>0</v>
      </c>
      <c r="R31" s="99">
        <f>IF($F31=DATA!$A$1,DATA!$D$1,IF(ข้อมูลประกอบ!$F31=DATA!$A$2,DATA!$D$2,IF(ข้อมูลประกอบ!$F31=DATA!$A$3,DATA!$D$3,IF(ข้อมูลประกอบ!$F31=DATA!$A$4,DATA!$D$4,IF(ข้อมูลประกอบ!$F31=DATA!$A$5,DATA!$D$5,IF(ข้อมูลประกอบ!$F31=DATA!$A$6,DATA!$B$6,IF(ข้อมูลประกอบ!$F31=DATA!$A$7,DATA!$D$7,IF(ข้อมูลประกอบ!$F31=DATA!$A$8,DATA!$D$8))))))))</f>
        <v>0</v>
      </c>
      <c r="S31" s="99">
        <f>IF($F31=DATA!$A$1,DATA!$D$1,IF(ข้อมูลประกอบ!$F31=DATA!$A$2,DATA!$D$2,IF(ข้อมูลประกอบ!$F31=DATA!$A$3,DATA!$D$3,IF(ข้อมูลประกอบ!$F31=DATA!$A$4,DATA!$D$4,IF(ข้อมูลประกอบ!$F31=DATA!$A$5,DATA!$D$5,IF(ข้อมูลประกอบ!$F31=DATA!$A$6,DATA!$C$6,IF(ข้อมูลประกอบ!$F31=DATA!$A$7,DATA!$D$7,IF(ข้อมูลประกอบ!$F31=DATA!$A$8,DATA!$D$8))))))))</f>
        <v>0</v>
      </c>
      <c r="T31" s="99">
        <f>IF($F31=DATA!$A$1,DATA!$D$1,IF(ข้อมูลประกอบ!$F31=DATA!$A$2,DATA!$D$2,IF(ข้อมูลประกอบ!$F31=DATA!$A$3,DATA!$D$3,IF(ข้อมูลประกอบ!$F31=DATA!$A$4,DATA!$D$4,IF(ข้อมูลประกอบ!$F31=DATA!$A$5,DATA!$D$5,IF(ข้อมูลประกอบ!$F31=DATA!$A$6,DATA!$E$6,IF(ข้อมูลประกอบ!$F31=DATA!$A$7,DATA!$D$7,IF(ข้อมูลประกอบ!$F31=DATA!$A$8,DATA!$D$8))))))))</f>
        <v>0</v>
      </c>
      <c r="U31" s="103">
        <f t="shared" si="16"/>
        <v>0</v>
      </c>
      <c r="V31" s="99">
        <f>IF($F31=DATA!$A$1,DATA!$D$1,IF(ข้อมูลประกอบ!$F31=DATA!$A$2,DATA!$D$2,IF(ข้อมูลประกอบ!$F31=DATA!$A$3,DATA!$D$3,IF(ข้อมูลประกอบ!$F31=DATA!$A$4,DATA!$D$4,IF(ข้อมูลประกอบ!$F31=DATA!$A$5,DATA!$D$5,IF(ข้อมูลประกอบ!$F31=DATA!$A$6,DATA!$D$6,IF(ข้อมูลประกอบ!$F31=DATA!$A$7,DATA!$B$7,IF(ข้อมูลประกอบ!$F31=DATA!$A$8,DATA!$D$8))))))))</f>
        <v>0</v>
      </c>
      <c r="W31" s="99">
        <f>IF($F31=DATA!$A$1,DATA!$D$1,IF(ข้อมูลประกอบ!$F31=DATA!$A$2,DATA!$D$2,IF(ข้อมูลประกอบ!$F31=DATA!$A$3,DATA!$D$3,IF(ข้อมูลประกอบ!$F31=DATA!$A$4,DATA!$D$4,IF(ข้อมูลประกอบ!$F31=DATA!$A$5,DATA!$D$5,IF(ข้อมูลประกอบ!$F31=DATA!$A$6,DATA!$D$6,IF(ข้อมูลประกอบ!$F31=DATA!$A$7,DATA!$C$7,IF(ข้อมูลประกอบ!$F31=DATA!$A$8,DATA!$D$8))))))))</f>
        <v>0</v>
      </c>
      <c r="X31" s="104">
        <f t="shared" si="17"/>
        <v>0</v>
      </c>
      <c r="Y31" s="105">
        <f t="shared" si="15"/>
        <v>0</v>
      </c>
    </row>
    <row r="32" spans="1:25" s="108" customFormat="1" ht="48" x14ac:dyDescent="0.3">
      <c r="A32" s="94">
        <v>24</v>
      </c>
      <c r="B32" s="97"/>
      <c r="C32" s="96"/>
      <c r="D32" s="96" t="s">
        <v>63</v>
      </c>
      <c r="E32" s="97"/>
      <c r="F32" s="98" t="s">
        <v>64</v>
      </c>
      <c r="G32" s="98" t="s">
        <v>63</v>
      </c>
      <c r="H32" s="96">
        <v>0</v>
      </c>
      <c r="I32" s="99">
        <f t="shared" si="6"/>
        <v>0</v>
      </c>
      <c r="J32" s="99">
        <f t="shared" si="7"/>
        <v>0</v>
      </c>
      <c r="K32" s="99">
        <f t="shared" si="8"/>
        <v>0</v>
      </c>
      <c r="L32" s="99">
        <f t="shared" si="9"/>
        <v>0</v>
      </c>
      <c r="M32" s="100">
        <f t="shared" si="10"/>
        <v>0</v>
      </c>
      <c r="N32" s="99">
        <f>IF(F32=DATA!$A$1,DATA!$D$1,IF(ข้อมูลประกอบ!F32=DATA!$A$2,DATA!$D$2,IF(ข้อมูลประกอบ!F32=DATA!$A$3,DATA!$D$3,IF(ข้อมูลประกอบ!F32=DATA!$A$4,DATA!$D$4,IF(ข้อมูลประกอบ!F32=DATA!$A$5,DATA!$B$5,IF(ข้อมูลประกอบ!F32=DATA!$A$6,DATA!$D$6,IF(ข้อมูลประกอบ!F32=DATA!$A$7,DATA!$D$7,IF(ข้อมูลประกอบ!F32=DATA!$A$8,DATA!$D$8))))))))</f>
        <v>0</v>
      </c>
      <c r="O32" s="101">
        <f t="shared" si="11"/>
        <v>0</v>
      </c>
      <c r="P32" s="102">
        <f>IF(F32=DATA!$A$1,DATA!$C$1,IF(ข้อมูลประกอบ!F32=DATA!$A$2,DATA!$C$2,IF(ข้อมูลประกอบ!F32=DATA!$A$3,DATA!$C$3,IF(ข้อมูลประกอบ!F32=DATA!$A$4,DATA!$C$4,IF(ข้อมูลประกอบ!F32=DATA!$A$5,DATA!$C$5,IF(ข้อมูลประกอบ!F32=DATA!$A$6,DATA!$D$6,IF(ข้อมูลประกอบ!F32=DATA!$A$7,DATA!$D$7,IF(ข้อมูลประกอบ!F32=DATA!$A$8,DATA!$B$8))))))))</f>
        <v>0</v>
      </c>
      <c r="Q32" s="102">
        <f t="shared" si="12"/>
        <v>0</v>
      </c>
      <c r="R32" s="99">
        <f>IF($F32=DATA!$A$1,DATA!$D$1,IF(ข้อมูลประกอบ!$F32=DATA!$A$2,DATA!$D$2,IF(ข้อมูลประกอบ!$F32=DATA!$A$3,DATA!$D$3,IF(ข้อมูลประกอบ!$F32=DATA!$A$4,DATA!$D$4,IF(ข้อมูลประกอบ!$F32=DATA!$A$5,DATA!$D$5,IF(ข้อมูลประกอบ!$F32=DATA!$A$6,DATA!$B$6,IF(ข้อมูลประกอบ!$F32=DATA!$A$7,DATA!$D$7,IF(ข้อมูลประกอบ!$F32=DATA!$A$8,DATA!$D$8))))))))</f>
        <v>0</v>
      </c>
      <c r="S32" s="99">
        <f>IF($F32=DATA!$A$1,DATA!$D$1,IF(ข้อมูลประกอบ!$F32=DATA!$A$2,DATA!$D$2,IF(ข้อมูลประกอบ!$F32=DATA!$A$3,DATA!$D$3,IF(ข้อมูลประกอบ!$F32=DATA!$A$4,DATA!$D$4,IF(ข้อมูลประกอบ!$F32=DATA!$A$5,DATA!$D$5,IF(ข้อมูลประกอบ!$F32=DATA!$A$6,DATA!$C$6,IF(ข้อมูลประกอบ!$F32=DATA!$A$7,DATA!$D$7,IF(ข้อมูลประกอบ!$F32=DATA!$A$8,DATA!$D$8))))))))</f>
        <v>0</v>
      </c>
      <c r="T32" s="99">
        <f>IF($F32=DATA!$A$1,DATA!$D$1,IF(ข้อมูลประกอบ!$F32=DATA!$A$2,DATA!$D$2,IF(ข้อมูลประกอบ!$F32=DATA!$A$3,DATA!$D$3,IF(ข้อมูลประกอบ!$F32=DATA!$A$4,DATA!$D$4,IF(ข้อมูลประกอบ!$F32=DATA!$A$5,DATA!$D$5,IF(ข้อมูลประกอบ!$F32=DATA!$A$6,DATA!$E$6,IF(ข้อมูลประกอบ!$F32=DATA!$A$7,DATA!$D$7,IF(ข้อมูลประกอบ!$F32=DATA!$A$8,DATA!$D$8))))))))</f>
        <v>0</v>
      </c>
      <c r="U32" s="103">
        <f t="shared" si="16"/>
        <v>0</v>
      </c>
      <c r="V32" s="99">
        <f>IF($F32=DATA!$A$1,DATA!$D$1,IF(ข้อมูลประกอบ!$F32=DATA!$A$2,DATA!$D$2,IF(ข้อมูลประกอบ!$F32=DATA!$A$3,DATA!$D$3,IF(ข้อมูลประกอบ!$F32=DATA!$A$4,DATA!$D$4,IF(ข้อมูลประกอบ!$F32=DATA!$A$5,DATA!$D$5,IF(ข้อมูลประกอบ!$F32=DATA!$A$6,DATA!$D$6,IF(ข้อมูลประกอบ!$F32=DATA!$A$7,DATA!$B$7,IF(ข้อมูลประกอบ!$F32=DATA!$A$8,DATA!$D$8))))))))</f>
        <v>0</v>
      </c>
      <c r="W32" s="99">
        <f>IF($F32=DATA!$A$1,DATA!$D$1,IF(ข้อมูลประกอบ!$F32=DATA!$A$2,DATA!$D$2,IF(ข้อมูลประกอบ!$F32=DATA!$A$3,DATA!$D$3,IF(ข้อมูลประกอบ!$F32=DATA!$A$4,DATA!$D$4,IF(ข้อมูลประกอบ!$F32=DATA!$A$5,DATA!$D$5,IF(ข้อมูลประกอบ!$F32=DATA!$A$6,DATA!$D$6,IF(ข้อมูลประกอบ!$F32=DATA!$A$7,DATA!$C$7,IF(ข้อมูลประกอบ!$F32=DATA!$A$8,DATA!$D$8))))))))</f>
        <v>0</v>
      </c>
      <c r="X32" s="104">
        <f t="shared" si="17"/>
        <v>0</v>
      </c>
      <c r="Y32" s="105">
        <f t="shared" si="15"/>
        <v>0</v>
      </c>
    </row>
    <row r="33" spans="1:25" s="108" customFormat="1" ht="48" x14ac:dyDescent="0.3">
      <c r="A33" s="94">
        <v>25</v>
      </c>
      <c r="B33" s="97"/>
      <c r="C33" s="96"/>
      <c r="D33" s="96" t="s">
        <v>63</v>
      </c>
      <c r="E33" s="97"/>
      <c r="F33" s="98" t="s">
        <v>64</v>
      </c>
      <c r="G33" s="98" t="s">
        <v>63</v>
      </c>
      <c r="H33" s="96">
        <v>0</v>
      </c>
      <c r="I33" s="99">
        <f t="shared" si="6"/>
        <v>0</v>
      </c>
      <c r="J33" s="99">
        <f t="shared" si="7"/>
        <v>0</v>
      </c>
      <c r="K33" s="99">
        <f t="shared" si="8"/>
        <v>0</v>
      </c>
      <c r="L33" s="99">
        <f t="shared" si="9"/>
        <v>0</v>
      </c>
      <c r="M33" s="100">
        <f t="shared" si="10"/>
        <v>0</v>
      </c>
      <c r="N33" s="99">
        <f>IF(F33=DATA!$A$1,DATA!$D$1,IF(ข้อมูลประกอบ!F33=DATA!$A$2,DATA!$D$2,IF(ข้อมูลประกอบ!F33=DATA!$A$3,DATA!$D$3,IF(ข้อมูลประกอบ!F33=DATA!$A$4,DATA!$D$4,IF(ข้อมูลประกอบ!F33=DATA!$A$5,DATA!$B$5,IF(ข้อมูลประกอบ!F33=DATA!$A$6,DATA!$D$6,IF(ข้อมูลประกอบ!F33=DATA!$A$7,DATA!$D$7,IF(ข้อมูลประกอบ!F33=DATA!$A$8,DATA!$D$8))))))))</f>
        <v>0</v>
      </c>
      <c r="O33" s="101">
        <f t="shared" si="11"/>
        <v>0</v>
      </c>
      <c r="P33" s="102">
        <f>IF(F33=DATA!$A$1,DATA!$C$1,IF(ข้อมูลประกอบ!F33=DATA!$A$2,DATA!$C$2,IF(ข้อมูลประกอบ!F33=DATA!$A$3,DATA!$C$3,IF(ข้อมูลประกอบ!F33=DATA!$A$4,DATA!$C$4,IF(ข้อมูลประกอบ!F33=DATA!$A$5,DATA!$C$5,IF(ข้อมูลประกอบ!F33=DATA!$A$6,DATA!$D$6,IF(ข้อมูลประกอบ!F33=DATA!$A$7,DATA!$D$7,IF(ข้อมูลประกอบ!F33=DATA!$A$8,DATA!$B$8))))))))</f>
        <v>0</v>
      </c>
      <c r="Q33" s="102">
        <f t="shared" si="12"/>
        <v>0</v>
      </c>
      <c r="R33" s="99">
        <f>IF($F33=DATA!$A$1,DATA!$D$1,IF(ข้อมูลประกอบ!$F33=DATA!$A$2,DATA!$D$2,IF(ข้อมูลประกอบ!$F33=DATA!$A$3,DATA!$D$3,IF(ข้อมูลประกอบ!$F33=DATA!$A$4,DATA!$D$4,IF(ข้อมูลประกอบ!$F33=DATA!$A$5,DATA!$D$5,IF(ข้อมูลประกอบ!$F33=DATA!$A$6,DATA!$B$6,IF(ข้อมูลประกอบ!$F33=DATA!$A$7,DATA!$D$7,IF(ข้อมูลประกอบ!$F33=DATA!$A$8,DATA!$D$8))))))))</f>
        <v>0</v>
      </c>
      <c r="S33" s="99">
        <f>IF($F33=DATA!$A$1,DATA!$D$1,IF(ข้อมูลประกอบ!$F33=DATA!$A$2,DATA!$D$2,IF(ข้อมูลประกอบ!$F33=DATA!$A$3,DATA!$D$3,IF(ข้อมูลประกอบ!$F33=DATA!$A$4,DATA!$D$4,IF(ข้อมูลประกอบ!$F33=DATA!$A$5,DATA!$D$5,IF(ข้อมูลประกอบ!$F33=DATA!$A$6,DATA!$C$6,IF(ข้อมูลประกอบ!$F33=DATA!$A$7,DATA!$D$7,IF(ข้อมูลประกอบ!$F33=DATA!$A$8,DATA!$D$8))))))))</f>
        <v>0</v>
      </c>
      <c r="T33" s="99">
        <f>IF($F33=DATA!$A$1,DATA!$D$1,IF(ข้อมูลประกอบ!$F33=DATA!$A$2,DATA!$D$2,IF(ข้อมูลประกอบ!$F33=DATA!$A$3,DATA!$D$3,IF(ข้อมูลประกอบ!$F33=DATA!$A$4,DATA!$D$4,IF(ข้อมูลประกอบ!$F33=DATA!$A$5,DATA!$D$5,IF(ข้อมูลประกอบ!$F33=DATA!$A$6,DATA!$E$6,IF(ข้อมูลประกอบ!$F33=DATA!$A$7,DATA!$D$7,IF(ข้อมูลประกอบ!$F33=DATA!$A$8,DATA!$D$8))))))))</f>
        <v>0</v>
      </c>
      <c r="U33" s="103">
        <f t="shared" si="16"/>
        <v>0</v>
      </c>
      <c r="V33" s="99">
        <f>IF($F33=DATA!$A$1,DATA!$D$1,IF(ข้อมูลประกอบ!$F33=DATA!$A$2,DATA!$D$2,IF(ข้อมูลประกอบ!$F33=DATA!$A$3,DATA!$D$3,IF(ข้อมูลประกอบ!$F33=DATA!$A$4,DATA!$D$4,IF(ข้อมูลประกอบ!$F33=DATA!$A$5,DATA!$D$5,IF(ข้อมูลประกอบ!$F33=DATA!$A$6,DATA!$D$6,IF(ข้อมูลประกอบ!$F33=DATA!$A$7,DATA!$B$7,IF(ข้อมูลประกอบ!$F33=DATA!$A$8,DATA!$D$8))))))))</f>
        <v>0</v>
      </c>
      <c r="W33" s="99">
        <f>IF($F33=DATA!$A$1,DATA!$D$1,IF(ข้อมูลประกอบ!$F33=DATA!$A$2,DATA!$D$2,IF(ข้อมูลประกอบ!$F33=DATA!$A$3,DATA!$D$3,IF(ข้อมูลประกอบ!$F33=DATA!$A$4,DATA!$D$4,IF(ข้อมูลประกอบ!$F33=DATA!$A$5,DATA!$D$5,IF(ข้อมูลประกอบ!$F33=DATA!$A$6,DATA!$D$6,IF(ข้อมูลประกอบ!$F33=DATA!$A$7,DATA!$C$7,IF(ข้อมูลประกอบ!$F33=DATA!$A$8,DATA!$D$8))))))))</f>
        <v>0</v>
      </c>
      <c r="X33" s="104">
        <f t="shared" si="17"/>
        <v>0</v>
      </c>
      <c r="Y33" s="105">
        <f t="shared" si="15"/>
        <v>0</v>
      </c>
    </row>
    <row r="34" spans="1:25" s="108" customFormat="1" ht="48" x14ac:dyDescent="0.3">
      <c r="A34" s="94">
        <v>26</v>
      </c>
      <c r="B34" s="97"/>
      <c r="C34" s="96"/>
      <c r="D34" s="96" t="s">
        <v>63</v>
      </c>
      <c r="E34" s="97"/>
      <c r="F34" s="98" t="s">
        <v>64</v>
      </c>
      <c r="G34" s="98" t="s">
        <v>63</v>
      </c>
      <c r="H34" s="96">
        <v>0</v>
      </c>
      <c r="I34" s="99">
        <f t="shared" si="6"/>
        <v>0</v>
      </c>
      <c r="J34" s="99">
        <f t="shared" si="7"/>
        <v>0</v>
      </c>
      <c r="K34" s="99">
        <f t="shared" si="8"/>
        <v>0</v>
      </c>
      <c r="L34" s="99">
        <f t="shared" si="9"/>
        <v>0</v>
      </c>
      <c r="M34" s="100">
        <f t="shared" si="10"/>
        <v>0</v>
      </c>
      <c r="N34" s="99">
        <f>IF(F34=DATA!$A$1,DATA!$D$1,IF(ข้อมูลประกอบ!F34=DATA!$A$2,DATA!$D$2,IF(ข้อมูลประกอบ!F34=DATA!$A$3,DATA!$D$3,IF(ข้อมูลประกอบ!F34=DATA!$A$4,DATA!$D$4,IF(ข้อมูลประกอบ!F34=DATA!$A$5,DATA!$B$5,IF(ข้อมูลประกอบ!F34=DATA!$A$6,DATA!$D$6,IF(ข้อมูลประกอบ!F34=DATA!$A$7,DATA!$D$7,IF(ข้อมูลประกอบ!F34=DATA!$A$8,DATA!$D$8))))))))</f>
        <v>0</v>
      </c>
      <c r="O34" s="101">
        <f t="shared" si="11"/>
        <v>0</v>
      </c>
      <c r="P34" s="102">
        <f>IF(F34=DATA!$A$1,DATA!$C$1,IF(ข้อมูลประกอบ!F34=DATA!$A$2,DATA!$C$2,IF(ข้อมูลประกอบ!F34=DATA!$A$3,DATA!$C$3,IF(ข้อมูลประกอบ!F34=DATA!$A$4,DATA!$C$4,IF(ข้อมูลประกอบ!F34=DATA!$A$5,DATA!$C$5,IF(ข้อมูลประกอบ!F34=DATA!$A$6,DATA!$D$6,IF(ข้อมูลประกอบ!F34=DATA!$A$7,DATA!$D$7,IF(ข้อมูลประกอบ!F34=DATA!$A$8,DATA!$B$8))))))))</f>
        <v>0</v>
      </c>
      <c r="Q34" s="102">
        <f t="shared" si="12"/>
        <v>0</v>
      </c>
      <c r="R34" s="99">
        <f>IF($F34=DATA!$A$1,DATA!$D$1,IF(ข้อมูลประกอบ!$F34=DATA!$A$2,DATA!$D$2,IF(ข้อมูลประกอบ!$F34=DATA!$A$3,DATA!$D$3,IF(ข้อมูลประกอบ!$F34=DATA!$A$4,DATA!$D$4,IF(ข้อมูลประกอบ!$F34=DATA!$A$5,DATA!$D$5,IF(ข้อมูลประกอบ!$F34=DATA!$A$6,DATA!$B$6,IF(ข้อมูลประกอบ!$F34=DATA!$A$7,DATA!$D$7,IF(ข้อมูลประกอบ!$F34=DATA!$A$8,DATA!$D$8))))))))</f>
        <v>0</v>
      </c>
      <c r="S34" s="99">
        <f>IF($F34=DATA!$A$1,DATA!$D$1,IF(ข้อมูลประกอบ!$F34=DATA!$A$2,DATA!$D$2,IF(ข้อมูลประกอบ!$F34=DATA!$A$3,DATA!$D$3,IF(ข้อมูลประกอบ!$F34=DATA!$A$4,DATA!$D$4,IF(ข้อมูลประกอบ!$F34=DATA!$A$5,DATA!$D$5,IF(ข้อมูลประกอบ!$F34=DATA!$A$6,DATA!$C$6,IF(ข้อมูลประกอบ!$F34=DATA!$A$7,DATA!$D$7,IF(ข้อมูลประกอบ!$F34=DATA!$A$8,DATA!$D$8))))))))</f>
        <v>0</v>
      </c>
      <c r="T34" s="99">
        <f>IF($F34=DATA!$A$1,DATA!$D$1,IF(ข้อมูลประกอบ!$F34=DATA!$A$2,DATA!$D$2,IF(ข้อมูลประกอบ!$F34=DATA!$A$3,DATA!$D$3,IF(ข้อมูลประกอบ!$F34=DATA!$A$4,DATA!$D$4,IF(ข้อมูลประกอบ!$F34=DATA!$A$5,DATA!$D$5,IF(ข้อมูลประกอบ!$F34=DATA!$A$6,DATA!$E$6,IF(ข้อมูลประกอบ!$F34=DATA!$A$7,DATA!$D$7,IF(ข้อมูลประกอบ!$F34=DATA!$A$8,DATA!$D$8))))))))</f>
        <v>0</v>
      </c>
      <c r="U34" s="103">
        <f t="shared" si="16"/>
        <v>0</v>
      </c>
      <c r="V34" s="99">
        <f>IF($F34=DATA!$A$1,DATA!$D$1,IF(ข้อมูลประกอบ!$F34=DATA!$A$2,DATA!$D$2,IF(ข้อมูลประกอบ!$F34=DATA!$A$3,DATA!$D$3,IF(ข้อมูลประกอบ!$F34=DATA!$A$4,DATA!$D$4,IF(ข้อมูลประกอบ!$F34=DATA!$A$5,DATA!$D$5,IF(ข้อมูลประกอบ!$F34=DATA!$A$6,DATA!$D$6,IF(ข้อมูลประกอบ!$F34=DATA!$A$7,DATA!$B$7,IF(ข้อมูลประกอบ!$F34=DATA!$A$8,DATA!$D$8))))))))</f>
        <v>0</v>
      </c>
      <c r="W34" s="99">
        <f>IF($F34=DATA!$A$1,DATA!$D$1,IF(ข้อมูลประกอบ!$F34=DATA!$A$2,DATA!$D$2,IF(ข้อมูลประกอบ!$F34=DATA!$A$3,DATA!$D$3,IF(ข้อมูลประกอบ!$F34=DATA!$A$4,DATA!$D$4,IF(ข้อมูลประกอบ!$F34=DATA!$A$5,DATA!$D$5,IF(ข้อมูลประกอบ!$F34=DATA!$A$6,DATA!$D$6,IF(ข้อมูลประกอบ!$F34=DATA!$A$7,DATA!$C$7,IF(ข้อมูลประกอบ!$F34=DATA!$A$8,DATA!$D$8))))))))</f>
        <v>0</v>
      </c>
      <c r="X34" s="104">
        <f t="shared" si="17"/>
        <v>0</v>
      </c>
      <c r="Y34" s="105">
        <f t="shared" si="15"/>
        <v>0</v>
      </c>
    </row>
    <row r="35" spans="1:25" s="108" customFormat="1" ht="48" x14ac:dyDescent="0.3">
      <c r="A35" s="94">
        <v>27</v>
      </c>
      <c r="B35" s="97"/>
      <c r="C35" s="96"/>
      <c r="D35" s="96" t="s">
        <v>63</v>
      </c>
      <c r="E35" s="97"/>
      <c r="F35" s="98" t="s">
        <v>64</v>
      </c>
      <c r="G35" s="98" t="s">
        <v>63</v>
      </c>
      <c r="H35" s="96">
        <v>0</v>
      </c>
      <c r="I35" s="99">
        <f t="shared" si="6"/>
        <v>0</v>
      </c>
      <c r="J35" s="99">
        <f t="shared" si="7"/>
        <v>0</v>
      </c>
      <c r="K35" s="99">
        <f t="shared" si="8"/>
        <v>0</v>
      </c>
      <c r="L35" s="99">
        <f t="shared" si="9"/>
        <v>0</v>
      </c>
      <c r="M35" s="100">
        <f t="shared" si="10"/>
        <v>0</v>
      </c>
      <c r="N35" s="99">
        <f>IF(F35=DATA!$A$1,DATA!$D$1,IF(ข้อมูลประกอบ!F35=DATA!$A$2,DATA!$D$2,IF(ข้อมูลประกอบ!F35=DATA!$A$3,DATA!$D$3,IF(ข้อมูลประกอบ!F35=DATA!$A$4,DATA!$D$4,IF(ข้อมูลประกอบ!F35=DATA!$A$5,DATA!$B$5,IF(ข้อมูลประกอบ!F35=DATA!$A$6,DATA!$D$6,IF(ข้อมูลประกอบ!F35=DATA!$A$7,DATA!$D$7,IF(ข้อมูลประกอบ!F35=DATA!$A$8,DATA!$D$8))))))))</f>
        <v>0</v>
      </c>
      <c r="O35" s="101">
        <f t="shared" si="11"/>
        <v>0</v>
      </c>
      <c r="P35" s="102">
        <f>IF(F35=DATA!$A$1,DATA!$C$1,IF(ข้อมูลประกอบ!F35=DATA!$A$2,DATA!$C$2,IF(ข้อมูลประกอบ!F35=DATA!$A$3,DATA!$C$3,IF(ข้อมูลประกอบ!F35=DATA!$A$4,DATA!$C$4,IF(ข้อมูลประกอบ!F35=DATA!$A$5,DATA!$C$5,IF(ข้อมูลประกอบ!F35=DATA!$A$6,DATA!$D$6,IF(ข้อมูลประกอบ!F35=DATA!$A$7,DATA!$D$7,IF(ข้อมูลประกอบ!F35=DATA!$A$8,DATA!$B$8))))))))</f>
        <v>0</v>
      </c>
      <c r="Q35" s="102">
        <f t="shared" si="12"/>
        <v>0</v>
      </c>
      <c r="R35" s="99">
        <f>IF($F35=DATA!$A$1,DATA!$D$1,IF(ข้อมูลประกอบ!$F35=DATA!$A$2,DATA!$D$2,IF(ข้อมูลประกอบ!$F35=DATA!$A$3,DATA!$D$3,IF(ข้อมูลประกอบ!$F35=DATA!$A$4,DATA!$D$4,IF(ข้อมูลประกอบ!$F35=DATA!$A$5,DATA!$D$5,IF(ข้อมูลประกอบ!$F35=DATA!$A$6,DATA!$B$6,IF(ข้อมูลประกอบ!$F35=DATA!$A$7,DATA!$D$7,IF(ข้อมูลประกอบ!$F35=DATA!$A$8,DATA!$D$8))))))))</f>
        <v>0</v>
      </c>
      <c r="S35" s="99">
        <f>IF($F35=DATA!$A$1,DATA!$D$1,IF(ข้อมูลประกอบ!$F35=DATA!$A$2,DATA!$D$2,IF(ข้อมูลประกอบ!$F35=DATA!$A$3,DATA!$D$3,IF(ข้อมูลประกอบ!$F35=DATA!$A$4,DATA!$D$4,IF(ข้อมูลประกอบ!$F35=DATA!$A$5,DATA!$D$5,IF(ข้อมูลประกอบ!$F35=DATA!$A$6,DATA!$C$6,IF(ข้อมูลประกอบ!$F35=DATA!$A$7,DATA!$D$7,IF(ข้อมูลประกอบ!$F35=DATA!$A$8,DATA!$D$8))))))))</f>
        <v>0</v>
      </c>
      <c r="T35" s="99">
        <f>IF($F35=DATA!$A$1,DATA!$D$1,IF(ข้อมูลประกอบ!$F35=DATA!$A$2,DATA!$D$2,IF(ข้อมูลประกอบ!$F35=DATA!$A$3,DATA!$D$3,IF(ข้อมูลประกอบ!$F35=DATA!$A$4,DATA!$D$4,IF(ข้อมูลประกอบ!$F35=DATA!$A$5,DATA!$D$5,IF(ข้อมูลประกอบ!$F35=DATA!$A$6,DATA!$E$6,IF(ข้อมูลประกอบ!$F35=DATA!$A$7,DATA!$D$7,IF(ข้อมูลประกอบ!$F35=DATA!$A$8,DATA!$D$8))))))))</f>
        <v>0</v>
      </c>
      <c r="U35" s="103">
        <f t="shared" si="16"/>
        <v>0</v>
      </c>
      <c r="V35" s="99">
        <f>IF($F35=DATA!$A$1,DATA!$D$1,IF(ข้อมูลประกอบ!$F35=DATA!$A$2,DATA!$D$2,IF(ข้อมูลประกอบ!$F35=DATA!$A$3,DATA!$D$3,IF(ข้อมูลประกอบ!$F35=DATA!$A$4,DATA!$D$4,IF(ข้อมูลประกอบ!$F35=DATA!$A$5,DATA!$D$5,IF(ข้อมูลประกอบ!$F35=DATA!$A$6,DATA!$D$6,IF(ข้อมูลประกอบ!$F35=DATA!$A$7,DATA!$B$7,IF(ข้อมูลประกอบ!$F35=DATA!$A$8,DATA!$D$8))))))))</f>
        <v>0</v>
      </c>
      <c r="W35" s="99">
        <f>IF($F35=DATA!$A$1,DATA!$D$1,IF(ข้อมูลประกอบ!$F35=DATA!$A$2,DATA!$D$2,IF(ข้อมูลประกอบ!$F35=DATA!$A$3,DATA!$D$3,IF(ข้อมูลประกอบ!$F35=DATA!$A$4,DATA!$D$4,IF(ข้อมูลประกอบ!$F35=DATA!$A$5,DATA!$D$5,IF(ข้อมูลประกอบ!$F35=DATA!$A$6,DATA!$D$6,IF(ข้อมูลประกอบ!$F35=DATA!$A$7,DATA!$C$7,IF(ข้อมูลประกอบ!$F35=DATA!$A$8,DATA!$D$8))))))))</f>
        <v>0</v>
      </c>
      <c r="X35" s="104">
        <f t="shared" si="17"/>
        <v>0</v>
      </c>
      <c r="Y35" s="105">
        <f t="shared" si="15"/>
        <v>0</v>
      </c>
    </row>
    <row r="36" spans="1:25" s="108" customFormat="1" ht="48" x14ac:dyDescent="0.3">
      <c r="A36" s="94">
        <v>28</v>
      </c>
      <c r="B36" s="97"/>
      <c r="C36" s="96"/>
      <c r="D36" s="96" t="s">
        <v>63</v>
      </c>
      <c r="E36" s="97"/>
      <c r="F36" s="98" t="s">
        <v>64</v>
      </c>
      <c r="G36" s="98" t="s">
        <v>63</v>
      </c>
      <c r="H36" s="96">
        <v>0</v>
      </c>
      <c r="I36" s="99">
        <f t="shared" si="6"/>
        <v>0</v>
      </c>
      <c r="J36" s="99">
        <f t="shared" si="7"/>
        <v>0</v>
      </c>
      <c r="K36" s="99">
        <f t="shared" si="8"/>
        <v>0</v>
      </c>
      <c r="L36" s="99">
        <f t="shared" si="9"/>
        <v>0</v>
      </c>
      <c r="M36" s="100">
        <f t="shared" si="10"/>
        <v>0</v>
      </c>
      <c r="N36" s="99">
        <f>IF(F36=DATA!$A$1,DATA!$D$1,IF(ข้อมูลประกอบ!F36=DATA!$A$2,DATA!$D$2,IF(ข้อมูลประกอบ!F36=DATA!$A$3,DATA!$D$3,IF(ข้อมูลประกอบ!F36=DATA!$A$4,DATA!$D$4,IF(ข้อมูลประกอบ!F36=DATA!$A$5,DATA!$B$5,IF(ข้อมูลประกอบ!F36=DATA!$A$6,DATA!$D$6,IF(ข้อมูลประกอบ!F36=DATA!$A$7,DATA!$D$7,IF(ข้อมูลประกอบ!F36=DATA!$A$8,DATA!$D$8))))))))</f>
        <v>0</v>
      </c>
      <c r="O36" s="101">
        <f t="shared" si="11"/>
        <v>0</v>
      </c>
      <c r="P36" s="102">
        <f>IF(F36=DATA!$A$1,DATA!$C$1,IF(ข้อมูลประกอบ!F36=DATA!$A$2,DATA!$C$2,IF(ข้อมูลประกอบ!F36=DATA!$A$3,DATA!$C$3,IF(ข้อมูลประกอบ!F36=DATA!$A$4,DATA!$C$4,IF(ข้อมูลประกอบ!F36=DATA!$A$5,DATA!$C$5,IF(ข้อมูลประกอบ!F36=DATA!$A$6,DATA!$D$6,IF(ข้อมูลประกอบ!F36=DATA!$A$7,DATA!$D$7,IF(ข้อมูลประกอบ!F36=DATA!$A$8,DATA!$B$8))))))))</f>
        <v>0</v>
      </c>
      <c r="Q36" s="102">
        <f t="shared" si="12"/>
        <v>0</v>
      </c>
      <c r="R36" s="99">
        <f>IF($F36=DATA!$A$1,DATA!$D$1,IF(ข้อมูลประกอบ!$F36=DATA!$A$2,DATA!$D$2,IF(ข้อมูลประกอบ!$F36=DATA!$A$3,DATA!$D$3,IF(ข้อมูลประกอบ!$F36=DATA!$A$4,DATA!$D$4,IF(ข้อมูลประกอบ!$F36=DATA!$A$5,DATA!$D$5,IF(ข้อมูลประกอบ!$F36=DATA!$A$6,DATA!$B$6,IF(ข้อมูลประกอบ!$F36=DATA!$A$7,DATA!$D$7,IF(ข้อมูลประกอบ!$F36=DATA!$A$8,DATA!$D$8))))))))</f>
        <v>0</v>
      </c>
      <c r="S36" s="99">
        <f>IF($F36=DATA!$A$1,DATA!$D$1,IF(ข้อมูลประกอบ!$F36=DATA!$A$2,DATA!$D$2,IF(ข้อมูลประกอบ!$F36=DATA!$A$3,DATA!$D$3,IF(ข้อมูลประกอบ!$F36=DATA!$A$4,DATA!$D$4,IF(ข้อมูลประกอบ!$F36=DATA!$A$5,DATA!$D$5,IF(ข้อมูลประกอบ!$F36=DATA!$A$6,DATA!$C$6,IF(ข้อมูลประกอบ!$F36=DATA!$A$7,DATA!$D$7,IF(ข้อมูลประกอบ!$F36=DATA!$A$8,DATA!$D$8))))))))</f>
        <v>0</v>
      </c>
      <c r="T36" s="99">
        <f>IF($F36=DATA!$A$1,DATA!$D$1,IF(ข้อมูลประกอบ!$F36=DATA!$A$2,DATA!$D$2,IF(ข้อมูลประกอบ!$F36=DATA!$A$3,DATA!$D$3,IF(ข้อมูลประกอบ!$F36=DATA!$A$4,DATA!$D$4,IF(ข้อมูลประกอบ!$F36=DATA!$A$5,DATA!$D$5,IF(ข้อมูลประกอบ!$F36=DATA!$A$6,DATA!$E$6,IF(ข้อมูลประกอบ!$F36=DATA!$A$7,DATA!$D$7,IF(ข้อมูลประกอบ!$F36=DATA!$A$8,DATA!$D$8))))))))</f>
        <v>0</v>
      </c>
      <c r="U36" s="103">
        <f t="shared" si="16"/>
        <v>0</v>
      </c>
      <c r="V36" s="99">
        <f>IF($F36=DATA!$A$1,DATA!$D$1,IF(ข้อมูลประกอบ!$F36=DATA!$A$2,DATA!$D$2,IF(ข้อมูลประกอบ!$F36=DATA!$A$3,DATA!$D$3,IF(ข้อมูลประกอบ!$F36=DATA!$A$4,DATA!$D$4,IF(ข้อมูลประกอบ!$F36=DATA!$A$5,DATA!$D$5,IF(ข้อมูลประกอบ!$F36=DATA!$A$6,DATA!$D$6,IF(ข้อมูลประกอบ!$F36=DATA!$A$7,DATA!$B$7,IF(ข้อมูลประกอบ!$F36=DATA!$A$8,DATA!$D$8))))))))</f>
        <v>0</v>
      </c>
      <c r="W36" s="99">
        <f>IF($F36=DATA!$A$1,DATA!$D$1,IF(ข้อมูลประกอบ!$F36=DATA!$A$2,DATA!$D$2,IF(ข้อมูลประกอบ!$F36=DATA!$A$3,DATA!$D$3,IF(ข้อมูลประกอบ!$F36=DATA!$A$4,DATA!$D$4,IF(ข้อมูลประกอบ!$F36=DATA!$A$5,DATA!$D$5,IF(ข้อมูลประกอบ!$F36=DATA!$A$6,DATA!$D$6,IF(ข้อมูลประกอบ!$F36=DATA!$A$7,DATA!$C$7,IF(ข้อมูลประกอบ!$F36=DATA!$A$8,DATA!$D$8))))))))</f>
        <v>0</v>
      </c>
      <c r="X36" s="104">
        <f t="shared" si="17"/>
        <v>0</v>
      </c>
      <c r="Y36" s="105">
        <f t="shared" si="15"/>
        <v>0</v>
      </c>
    </row>
    <row r="37" spans="1:25" s="108" customFormat="1" ht="48" x14ac:dyDescent="0.3">
      <c r="A37" s="94">
        <v>29</v>
      </c>
      <c r="B37" s="97"/>
      <c r="C37" s="96"/>
      <c r="D37" s="96" t="s">
        <v>63</v>
      </c>
      <c r="E37" s="97"/>
      <c r="F37" s="98" t="s">
        <v>64</v>
      </c>
      <c r="G37" s="98" t="s">
        <v>63</v>
      </c>
      <c r="H37" s="96">
        <v>0</v>
      </c>
      <c r="I37" s="99">
        <f t="shared" si="6"/>
        <v>0</v>
      </c>
      <c r="J37" s="99">
        <f t="shared" si="7"/>
        <v>0</v>
      </c>
      <c r="K37" s="99">
        <f t="shared" si="8"/>
        <v>0</v>
      </c>
      <c r="L37" s="99">
        <f t="shared" si="9"/>
        <v>0</v>
      </c>
      <c r="M37" s="100">
        <f t="shared" si="10"/>
        <v>0</v>
      </c>
      <c r="N37" s="99">
        <f>IF(F37=DATA!$A$1,DATA!$D$1,IF(ข้อมูลประกอบ!F37=DATA!$A$2,DATA!$D$2,IF(ข้อมูลประกอบ!F37=DATA!$A$3,DATA!$D$3,IF(ข้อมูลประกอบ!F37=DATA!$A$4,DATA!$D$4,IF(ข้อมูลประกอบ!F37=DATA!$A$5,DATA!$B$5,IF(ข้อมูลประกอบ!F37=DATA!$A$6,DATA!$D$6,IF(ข้อมูลประกอบ!F37=DATA!$A$7,DATA!$D$7,IF(ข้อมูลประกอบ!F37=DATA!$A$8,DATA!$D$8))))))))</f>
        <v>0</v>
      </c>
      <c r="O37" s="101">
        <f t="shared" si="11"/>
        <v>0</v>
      </c>
      <c r="P37" s="102">
        <f>IF(F37=DATA!$A$1,DATA!$C$1,IF(ข้อมูลประกอบ!F37=DATA!$A$2,DATA!$C$2,IF(ข้อมูลประกอบ!F37=DATA!$A$3,DATA!$C$3,IF(ข้อมูลประกอบ!F37=DATA!$A$4,DATA!$C$4,IF(ข้อมูลประกอบ!F37=DATA!$A$5,DATA!$C$5,IF(ข้อมูลประกอบ!F37=DATA!$A$6,DATA!$D$6,IF(ข้อมูลประกอบ!F37=DATA!$A$7,DATA!$D$7,IF(ข้อมูลประกอบ!F37=DATA!$A$8,DATA!$B$8))))))))</f>
        <v>0</v>
      </c>
      <c r="Q37" s="102">
        <f t="shared" si="12"/>
        <v>0</v>
      </c>
      <c r="R37" s="99">
        <f>IF($F37=DATA!$A$1,DATA!$D$1,IF(ข้อมูลประกอบ!$F37=DATA!$A$2,DATA!$D$2,IF(ข้อมูลประกอบ!$F37=DATA!$A$3,DATA!$D$3,IF(ข้อมูลประกอบ!$F37=DATA!$A$4,DATA!$D$4,IF(ข้อมูลประกอบ!$F37=DATA!$A$5,DATA!$D$5,IF(ข้อมูลประกอบ!$F37=DATA!$A$6,DATA!$B$6,IF(ข้อมูลประกอบ!$F37=DATA!$A$7,DATA!$D$7,IF(ข้อมูลประกอบ!$F37=DATA!$A$8,DATA!$D$8))))))))</f>
        <v>0</v>
      </c>
      <c r="S37" s="99">
        <f>IF($F37=DATA!$A$1,DATA!$D$1,IF(ข้อมูลประกอบ!$F37=DATA!$A$2,DATA!$D$2,IF(ข้อมูลประกอบ!$F37=DATA!$A$3,DATA!$D$3,IF(ข้อมูลประกอบ!$F37=DATA!$A$4,DATA!$D$4,IF(ข้อมูลประกอบ!$F37=DATA!$A$5,DATA!$D$5,IF(ข้อมูลประกอบ!$F37=DATA!$A$6,DATA!$C$6,IF(ข้อมูลประกอบ!$F37=DATA!$A$7,DATA!$D$7,IF(ข้อมูลประกอบ!$F37=DATA!$A$8,DATA!$D$8))))))))</f>
        <v>0</v>
      </c>
      <c r="T37" s="99">
        <f>IF($F37=DATA!$A$1,DATA!$D$1,IF(ข้อมูลประกอบ!$F37=DATA!$A$2,DATA!$D$2,IF(ข้อมูลประกอบ!$F37=DATA!$A$3,DATA!$D$3,IF(ข้อมูลประกอบ!$F37=DATA!$A$4,DATA!$D$4,IF(ข้อมูลประกอบ!$F37=DATA!$A$5,DATA!$D$5,IF(ข้อมูลประกอบ!$F37=DATA!$A$6,DATA!$E$6,IF(ข้อมูลประกอบ!$F37=DATA!$A$7,DATA!$D$7,IF(ข้อมูลประกอบ!$F37=DATA!$A$8,DATA!$D$8))))))))</f>
        <v>0</v>
      </c>
      <c r="U37" s="103">
        <f t="shared" si="16"/>
        <v>0</v>
      </c>
      <c r="V37" s="99">
        <f>IF($F37=DATA!$A$1,DATA!$D$1,IF(ข้อมูลประกอบ!$F37=DATA!$A$2,DATA!$D$2,IF(ข้อมูลประกอบ!$F37=DATA!$A$3,DATA!$D$3,IF(ข้อมูลประกอบ!$F37=DATA!$A$4,DATA!$D$4,IF(ข้อมูลประกอบ!$F37=DATA!$A$5,DATA!$D$5,IF(ข้อมูลประกอบ!$F37=DATA!$A$6,DATA!$D$6,IF(ข้อมูลประกอบ!$F37=DATA!$A$7,DATA!$B$7,IF(ข้อมูลประกอบ!$F37=DATA!$A$8,DATA!$D$8))))))))</f>
        <v>0</v>
      </c>
      <c r="W37" s="99">
        <f>IF($F37=DATA!$A$1,DATA!$D$1,IF(ข้อมูลประกอบ!$F37=DATA!$A$2,DATA!$D$2,IF(ข้อมูลประกอบ!$F37=DATA!$A$3,DATA!$D$3,IF(ข้อมูลประกอบ!$F37=DATA!$A$4,DATA!$D$4,IF(ข้อมูลประกอบ!$F37=DATA!$A$5,DATA!$D$5,IF(ข้อมูลประกอบ!$F37=DATA!$A$6,DATA!$D$6,IF(ข้อมูลประกอบ!$F37=DATA!$A$7,DATA!$C$7,IF(ข้อมูลประกอบ!$F37=DATA!$A$8,DATA!$D$8))))))))</f>
        <v>0</v>
      </c>
      <c r="X37" s="104">
        <f t="shared" si="17"/>
        <v>0</v>
      </c>
      <c r="Y37" s="105">
        <f t="shared" si="15"/>
        <v>0</v>
      </c>
    </row>
    <row r="38" spans="1:25" s="108" customFormat="1" ht="48" x14ac:dyDescent="0.3">
      <c r="A38" s="94">
        <v>30</v>
      </c>
      <c r="B38" s="97"/>
      <c r="C38" s="96"/>
      <c r="D38" s="96" t="s">
        <v>63</v>
      </c>
      <c r="E38" s="97"/>
      <c r="F38" s="98" t="s">
        <v>64</v>
      </c>
      <c r="G38" s="98" t="s">
        <v>63</v>
      </c>
      <c r="H38" s="96">
        <v>0</v>
      </c>
      <c r="I38" s="99">
        <f t="shared" si="6"/>
        <v>0</v>
      </c>
      <c r="J38" s="99">
        <f t="shared" si="7"/>
        <v>0</v>
      </c>
      <c r="K38" s="99">
        <f t="shared" si="8"/>
        <v>0</v>
      </c>
      <c r="L38" s="99">
        <f t="shared" si="9"/>
        <v>0</v>
      </c>
      <c r="M38" s="100">
        <f t="shared" si="10"/>
        <v>0</v>
      </c>
      <c r="N38" s="99">
        <f>IF(F38=DATA!$A$1,DATA!$D$1,IF(ข้อมูลประกอบ!F38=DATA!$A$2,DATA!$D$2,IF(ข้อมูลประกอบ!F38=DATA!$A$3,DATA!$D$3,IF(ข้อมูลประกอบ!F38=DATA!$A$4,DATA!$D$4,IF(ข้อมูลประกอบ!F38=DATA!$A$5,DATA!$B$5,IF(ข้อมูลประกอบ!F38=DATA!$A$6,DATA!$D$6,IF(ข้อมูลประกอบ!F38=DATA!$A$7,DATA!$D$7,IF(ข้อมูลประกอบ!F38=DATA!$A$8,DATA!$D$8))))))))</f>
        <v>0</v>
      </c>
      <c r="O38" s="101">
        <f t="shared" si="11"/>
        <v>0</v>
      </c>
      <c r="P38" s="102">
        <f>IF(F38=DATA!$A$1,DATA!$C$1,IF(ข้อมูลประกอบ!F38=DATA!$A$2,DATA!$C$2,IF(ข้อมูลประกอบ!F38=DATA!$A$3,DATA!$C$3,IF(ข้อมูลประกอบ!F38=DATA!$A$4,DATA!$C$4,IF(ข้อมูลประกอบ!F38=DATA!$A$5,DATA!$C$5,IF(ข้อมูลประกอบ!F38=DATA!$A$6,DATA!$D$6,IF(ข้อมูลประกอบ!F38=DATA!$A$7,DATA!$D$7,IF(ข้อมูลประกอบ!F38=DATA!$A$8,DATA!$B$8))))))))</f>
        <v>0</v>
      </c>
      <c r="Q38" s="102">
        <f t="shared" si="12"/>
        <v>0</v>
      </c>
      <c r="R38" s="99">
        <f>IF($F38=DATA!$A$1,DATA!$D$1,IF(ข้อมูลประกอบ!$F38=DATA!$A$2,DATA!$D$2,IF(ข้อมูลประกอบ!$F38=DATA!$A$3,DATA!$D$3,IF(ข้อมูลประกอบ!$F38=DATA!$A$4,DATA!$D$4,IF(ข้อมูลประกอบ!$F38=DATA!$A$5,DATA!$D$5,IF(ข้อมูลประกอบ!$F38=DATA!$A$6,DATA!$B$6,IF(ข้อมูลประกอบ!$F38=DATA!$A$7,DATA!$D$7,IF(ข้อมูลประกอบ!$F38=DATA!$A$8,DATA!$D$8))))))))</f>
        <v>0</v>
      </c>
      <c r="S38" s="99">
        <f>IF($F38=DATA!$A$1,DATA!$D$1,IF(ข้อมูลประกอบ!$F38=DATA!$A$2,DATA!$D$2,IF(ข้อมูลประกอบ!$F38=DATA!$A$3,DATA!$D$3,IF(ข้อมูลประกอบ!$F38=DATA!$A$4,DATA!$D$4,IF(ข้อมูลประกอบ!$F38=DATA!$A$5,DATA!$D$5,IF(ข้อมูลประกอบ!$F38=DATA!$A$6,DATA!$C$6,IF(ข้อมูลประกอบ!$F38=DATA!$A$7,DATA!$D$7,IF(ข้อมูลประกอบ!$F38=DATA!$A$8,DATA!$D$8))))))))</f>
        <v>0</v>
      </c>
      <c r="T38" s="99">
        <f>IF($F38=DATA!$A$1,DATA!$D$1,IF(ข้อมูลประกอบ!$F38=DATA!$A$2,DATA!$D$2,IF(ข้อมูลประกอบ!$F38=DATA!$A$3,DATA!$D$3,IF(ข้อมูลประกอบ!$F38=DATA!$A$4,DATA!$D$4,IF(ข้อมูลประกอบ!$F38=DATA!$A$5,DATA!$D$5,IF(ข้อมูลประกอบ!$F38=DATA!$A$6,DATA!$E$6,IF(ข้อมูลประกอบ!$F38=DATA!$A$7,DATA!$D$7,IF(ข้อมูลประกอบ!$F38=DATA!$A$8,DATA!$D$8))))))))</f>
        <v>0</v>
      </c>
      <c r="U38" s="103">
        <f t="shared" si="16"/>
        <v>0</v>
      </c>
      <c r="V38" s="99">
        <f>IF($F38=DATA!$A$1,DATA!$D$1,IF(ข้อมูลประกอบ!$F38=DATA!$A$2,DATA!$D$2,IF(ข้อมูลประกอบ!$F38=DATA!$A$3,DATA!$D$3,IF(ข้อมูลประกอบ!$F38=DATA!$A$4,DATA!$D$4,IF(ข้อมูลประกอบ!$F38=DATA!$A$5,DATA!$D$5,IF(ข้อมูลประกอบ!$F38=DATA!$A$6,DATA!$D$6,IF(ข้อมูลประกอบ!$F38=DATA!$A$7,DATA!$B$7,IF(ข้อมูลประกอบ!$F38=DATA!$A$8,DATA!$D$8))))))))</f>
        <v>0</v>
      </c>
      <c r="W38" s="99">
        <f>IF($F38=DATA!$A$1,DATA!$D$1,IF(ข้อมูลประกอบ!$F38=DATA!$A$2,DATA!$D$2,IF(ข้อมูลประกอบ!$F38=DATA!$A$3,DATA!$D$3,IF(ข้อมูลประกอบ!$F38=DATA!$A$4,DATA!$D$4,IF(ข้อมูลประกอบ!$F38=DATA!$A$5,DATA!$D$5,IF(ข้อมูลประกอบ!$F38=DATA!$A$6,DATA!$D$6,IF(ข้อมูลประกอบ!$F38=DATA!$A$7,DATA!$C$7,IF(ข้อมูลประกอบ!$F38=DATA!$A$8,DATA!$D$8))))))))</f>
        <v>0</v>
      </c>
      <c r="X38" s="104">
        <f t="shared" si="17"/>
        <v>0</v>
      </c>
      <c r="Y38" s="105">
        <f t="shared" si="15"/>
        <v>0</v>
      </c>
    </row>
    <row r="39" spans="1:25" s="108" customFormat="1" ht="48" x14ac:dyDescent="0.3">
      <c r="A39" s="94">
        <v>31</v>
      </c>
      <c r="B39" s="97"/>
      <c r="C39" s="96"/>
      <c r="D39" s="96" t="s">
        <v>63</v>
      </c>
      <c r="E39" s="97"/>
      <c r="F39" s="98" t="s">
        <v>64</v>
      </c>
      <c r="G39" s="98" t="s">
        <v>63</v>
      </c>
      <c r="H39" s="96">
        <v>0</v>
      </c>
      <c r="I39" s="99">
        <f t="shared" si="6"/>
        <v>0</v>
      </c>
      <c r="J39" s="99">
        <f t="shared" si="7"/>
        <v>0</v>
      </c>
      <c r="K39" s="99">
        <f t="shared" si="8"/>
        <v>0</v>
      </c>
      <c r="L39" s="99">
        <f t="shared" si="9"/>
        <v>0</v>
      </c>
      <c r="M39" s="100">
        <f t="shared" si="10"/>
        <v>0</v>
      </c>
      <c r="N39" s="99">
        <f>IF(F39=DATA!$A$1,DATA!$D$1,IF(ข้อมูลประกอบ!F39=DATA!$A$2,DATA!$D$2,IF(ข้อมูลประกอบ!F39=DATA!$A$3,DATA!$D$3,IF(ข้อมูลประกอบ!F39=DATA!$A$4,DATA!$D$4,IF(ข้อมูลประกอบ!F39=DATA!$A$5,DATA!$B$5,IF(ข้อมูลประกอบ!F39=DATA!$A$6,DATA!$D$6,IF(ข้อมูลประกอบ!F39=DATA!$A$7,DATA!$D$7,IF(ข้อมูลประกอบ!F39=DATA!$A$8,DATA!$D$8))))))))</f>
        <v>0</v>
      </c>
      <c r="O39" s="101">
        <f t="shared" si="11"/>
        <v>0</v>
      </c>
      <c r="P39" s="102">
        <f>IF(F39=DATA!$A$1,DATA!$C$1,IF(ข้อมูลประกอบ!F39=DATA!$A$2,DATA!$C$2,IF(ข้อมูลประกอบ!F39=DATA!$A$3,DATA!$C$3,IF(ข้อมูลประกอบ!F39=DATA!$A$4,DATA!$C$4,IF(ข้อมูลประกอบ!F39=DATA!$A$5,DATA!$C$5,IF(ข้อมูลประกอบ!F39=DATA!$A$6,DATA!$D$6,IF(ข้อมูลประกอบ!F39=DATA!$A$7,DATA!$D$7,IF(ข้อมูลประกอบ!F39=DATA!$A$8,DATA!$B$8))))))))</f>
        <v>0</v>
      </c>
      <c r="Q39" s="102">
        <f t="shared" si="12"/>
        <v>0</v>
      </c>
      <c r="R39" s="99">
        <f>IF($F39=DATA!$A$1,DATA!$D$1,IF(ข้อมูลประกอบ!$F39=DATA!$A$2,DATA!$D$2,IF(ข้อมูลประกอบ!$F39=DATA!$A$3,DATA!$D$3,IF(ข้อมูลประกอบ!$F39=DATA!$A$4,DATA!$D$4,IF(ข้อมูลประกอบ!$F39=DATA!$A$5,DATA!$D$5,IF(ข้อมูลประกอบ!$F39=DATA!$A$6,DATA!$B$6,IF(ข้อมูลประกอบ!$F39=DATA!$A$7,DATA!$D$7,IF(ข้อมูลประกอบ!$F39=DATA!$A$8,DATA!$D$8))))))))</f>
        <v>0</v>
      </c>
      <c r="S39" s="99">
        <f>IF($F39=DATA!$A$1,DATA!$D$1,IF(ข้อมูลประกอบ!$F39=DATA!$A$2,DATA!$D$2,IF(ข้อมูลประกอบ!$F39=DATA!$A$3,DATA!$D$3,IF(ข้อมูลประกอบ!$F39=DATA!$A$4,DATA!$D$4,IF(ข้อมูลประกอบ!$F39=DATA!$A$5,DATA!$D$5,IF(ข้อมูลประกอบ!$F39=DATA!$A$6,DATA!$C$6,IF(ข้อมูลประกอบ!$F39=DATA!$A$7,DATA!$D$7,IF(ข้อมูลประกอบ!$F39=DATA!$A$8,DATA!$D$8))))))))</f>
        <v>0</v>
      </c>
      <c r="T39" s="99">
        <f>IF($F39=DATA!$A$1,DATA!$D$1,IF(ข้อมูลประกอบ!$F39=DATA!$A$2,DATA!$D$2,IF(ข้อมูลประกอบ!$F39=DATA!$A$3,DATA!$D$3,IF(ข้อมูลประกอบ!$F39=DATA!$A$4,DATA!$D$4,IF(ข้อมูลประกอบ!$F39=DATA!$A$5,DATA!$D$5,IF(ข้อมูลประกอบ!$F39=DATA!$A$6,DATA!$E$6,IF(ข้อมูลประกอบ!$F39=DATA!$A$7,DATA!$D$7,IF(ข้อมูลประกอบ!$F39=DATA!$A$8,DATA!$D$8))))))))</f>
        <v>0</v>
      </c>
      <c r="U39" s="103">
        <f t="shared" si="16"/>
        <v>0</v>
      </c>
      <c r="V39" s="99">
        <f>IF($F39=DATA!$A$1,DATA!$D$1,IF(ข้อมูลประกอบ!$F39=DATA!$A$2,DATA!$D$2,IF(ข้อมูลประกอบ!$F39=DATA!$A$3,DATA!$D$3,IF(ข้อมูลประกอบ!$F39=DATA!$A$4,DATA!$D$4,IF(ข้อมูลประกอบ!$F39=DATA!$A$5,DATA!$D$5,IF(ข้อมูลประกอบ!$F39=DATA!$A$6,DATA!$D$6,IF(ข้อมูลประกอบ!$F39=DATA!$A$7,DATA!$B$7,IF(ข้อมูลประกอบ!$F39=DATA!$A$8,DATA!$D$8))))))))</f>
        <v>0</v>
      </c>
      <c r="W39" s="99">
        <f>IF($F39=DATA!$A$1,DATA!$D$1,IF(ข้อมูลประกอบ!$F39=DATA!$A$2,DATA!$D$2,IF(ข้อมูลประกอบ!$F39=DATA!$A$3,DATA!$D$3,IF(ข้อมูลประกอบ!$F39=DATA!$A$4,DATA!$D$4,IF(ข้อมูลประกอบ!$F39=DATA!$A$5,DATA!$D$5,IF(ข้อมูลประกอบ!$F39=DATA!$A$6,DATA!$D$6,IF(ข้อมูลประกอบ!$F39=DATA!$A$7,DATA!$C$7,IF(ข้อมูลประกอบ!$F39=DATA!$A$8,DATA!$D$8))))))))</f>
        <v>0</v>
      </c>
      <c r="X39" s="104">
        <f t="shared" si="17"/>
        <v>0</v>
      </c>
      <c r="Y39" s="105">
        <f t="shared" si="15"/>
        <v>0</v>
      </c>
    </row>
    <row r="40" spans="1:25" s="108" customFormat="1" ht="48" x14ac:dyDescent="0.3">
      <c r="A40" s="94">
        <v>32</v>
      </c>
      <c r="B40" s="97"/>
      <c r="C40" s="96"/>
      <c r="D40" s="96" t="s">
        <v>63</v>
      </c>
      <c r="E40" s="97"/>
      <c r="F40" s="98" t="s">
        <v>64</v>
      </c>
      <c r="G40" s="98" t="s">
        <v>63</v>
      </c>
      <c r="H40" s="96">
        <v>0</v>
      </c>
      <c r="I40" s="99">
        <f t="shared" si="6"/>
        <v>0</v>
      </c>
      <c r="J40" s="99">
        <f t="shared" si="7"/>
        <v>0</v>
      </c>
      <c r="K40" s="99">
        <f t="shared" si="8"/>
        <v>0</v>
      </c>
      <c r="L40" s="99">
        <f t="shared" si="9"/>
        <v>0</v>
      </c>
      <c r="M40" s="100">
        <f t="shared" si="10"/>
        <v>0</v>
      </c>
      <c r="N40" s="99">
        <f>IF(F40=DATA!$A$1,DATA!$D$1,IF(ข้อมูลประกอบ!F40=DATA!$A$2,DATA!$D$2,IF(ข้อมูลประกอบ!F40=DATA!$A$3,DATA!$D$3,IF(ข้อมูลประกอบ!F40=DATA!$A$4,DATA!$D$4,IF(ข้อมูลประกอบ!F40=DATA!$A$5,DATA!$B$5,IF(ข้อมูลประกอบ!F40=DATA!$A$6,DATA!$D$6,IF(ข้อมูลประกอบ!F40=DATA!$A$7,DATA!$D$7,IF(ข้อมูลประกอบ!F40=DATA!$A$8,DATA!$D$8))))))))</f>
        <v>0</v>
      </c>
      <c r="O40" s="101">
        <f t="shared" si="11"/>
        <v>0</v>
      </c>
      <c r="P40" s="102">
        <f>IF(F40=DATA!$A$1,DATA!$C$1,IF(ข้อมูลประกอบ!F40=DATA!$A$2,DATA!$C$2,IF(ข้อมูลประกอบ!F40=DATA!$A$3,DATA!$C$3,IF(ข้อมูลประกอบ!F40=DATA!$A$4,DATA!$C$4,IF(ข้อมูลประกอบ!F40=DATA!$A$5,DATA!$C$5,IF(ข้อมูลประกอบ!F40=DATA!$A$6,DATA!$D$6,IF(ข้อมูลประกอบ!F40=DATA!$A$7,DATA!$D$7,IF(ข้อมูลประกอบ!F40=DATA!$A$8,DATA!$B$8))))))))</f>
        <v>0</v>
      </c>
      <c r="Q40" s="102">
        <f t="shared" si="12"/>
        <v>0</v>
      </c>
      <c r="R40" s="99">
        <f>IF($F40=DATA!$A$1,DATA!$D$1,IF(ข้อมูลประกอบ!$F40=DATA!$A$2,DATA!$D$2,IF(ข้อมูลประกอบ!$F40=DATA!$A$3,DATA!$D$3,IF(ข้อมูลประกอบ!$F40=DATA!$A$4,DATA!$D$4,IF(ข้อมูลประกอบ!$F40=DATA!$A$5,DATA!$D$5,IF(ข้อมูลประกอบ!$F40=DATA!$A$6,DATA!$B$6,IF(ข้อมูลประกอบ!$F40=DATA!$A$7,DATA!$D$7,IF(ข้อมูลประกอบ!$F40=DATA!$A$8,DATA!$D$8))))))))</f>
        <v>0</v>
      </c>
      <c r="S40" s="99">
        <f>IF($F40=DATA!$A$1,DATA!$D$1,IF(ข้อมูลประกอบ!$F40=DATA!$A$2,DATA!$D$2,IF(ข้อมูลประกอบ!$F40=DATA!$A$3,DATA!$D$3,IF(ข้อมูลประกอบ!$F40=DATA!$A$4,DATA!$D$4,IF(ข้อมูลประกอบ!$F40=DATA!$A$5,DATA!$D$5,IF(ข้อมูลประกอบ!$F40=DATA!$A$6,DATA!$C$6,IF(ข้อมูลประกอบ!$F40=DATA!$A$7,DATA!$D$7,IF(ข้อมูลประกอบ!$F40=DATA!$A$8,DATA!$D$8))))))))</f>
        <v>0</v>
      </c>
      <c r="T40" s="99">
        <f>IF($F40=DATA!$A$1,DATA!$D$1,IF(ข้อมูลประกอบ!$F40=DATA!$A$2,DATA!$D$2,IF(ข้อมูลประกอบ!$F40=DATA!$A$3,DATA!$D$3,IF(ข้อมูลประกอบ!$F40=DATA!$A$4,DATA!$D$4,IF(ข้อมูลประกอบ!$F40=DATA!$A$5,DATA!$D$5,IF(ข้อมูลประกอบ!$F40=DATA!$A$6,DATA!$E$6,IF(ข้อมูลประกอบ!$F40=DATA!$A$7,DATA!$D$7,IF(ข้อมูลประกอบ!$F40=DATA!$A$8,DATA!$D$8))))))))</f>
        <v>0</v>
      </c>
      <c r="U40" s="103">
        <f t="shared" si="16"/>
        <v>0</v>
      </c>
      <c r="V40" s="99">
        <f>IF($F40=DATA!$A$1,DATA!$D$1,IF(ข้อมูลประกอบ!$F40=DATA!$A$2,DATA!$D$2,IF(ข้อมูลประกอบ!$F40=DATA!$A$3,DATA!$D$3,IF(ข้อมูลประกอบ!$F40=DATA!$A$4,DATA!$D$4,IF(ข้อมูลประกอบ!$F40=DATA!$A$5,DATA!$D$5,IF(ข้อมูลประกอบ!$F40=DATA!$A$6,DATA!$D$6,IF(ข้อมูลประกอบ!$F40=DATA!$A$7,DATA!$B$7,IF(ข้อมูลประกอบ!$F40=DATA!$A$8,DATA!$D$8))))))))</f>
        <v>0</v>
      </c>
      <c r="W40" s="99">
        <f>IF($F40=DATA!$A$1,DATA!$D$1,IF(ข้อมูลประกอบ!$F40=DATA!$A$2,DATA!$D$2,IF(ข้อมูลประกอบ!$F40=DATA!$A$3,DATA!$D$3,IF(ข้อมูลประกอบ!$F40=DATA!$A$4,DATA!$D$4,IF(ข้อมูลประกอบ!$F40=DATA!$A$5,DATA!$D$5,IF(ข้อมูลประกอบ!$F40=DATA!$A$6,DATA!$D$6,IF(ข้อมูลประกอบ!$F40=DATA!$A$7,DATA!$C$7,IF(ข้อมูลประกอบ!$F40=DATA!$A$8,DATA!$D$8))))))))</f>
        <v>0</v>
      </c>
      <c r="X40" s="104">
        <f t="shared" si="17"/>
        <v>0</v>
      </c>
      <c r="Y40" s="105">
        <f t="shared" si="15"/>
        <v>0</v>
      </c>
    </row>
    <row r="41" spans="1:25" s="108" customFormat="1" ht="48" x14ac:dyDescent="0.3">
      <c r="A41" s="94">
        <v>33</v>
      </c>
      <c r="B41" s="97"/>
      <c r="C41" s="96"/>
      <c r="D41" s="96" t="s">
        <v>63</v>
      </c>
      <c r="E41" s="97"/>
      <c r="F41" s="98" t="s">
        <v>64</v>
      </c>
      <c r="G41" s="98" t="s">
        <v>63</v>
      </c>
      <c r="H41" s="96">
        <v>0</v>
      </c>
      <c r="I41" s="99">
        <f t="shared" si="6"/>
        <v>0</v>
      </c>
      <c r="J41" s="99">
        <f t="shared" si="7"/>
        <v>0</v>
      </c>
      <c r="K41" s="99">
        <f t="shared" si="8"/>
        <v>0</v>
      </c>
      <c r="L41" s="99">
        <f t="shared" si="9"/>
        <v>0</v>
      </c>
      <c r="M41" s="100">
        <f t="shared" si="10"/>
        <v>0</v>
      </c>
      <c r="N41" s="99">
        <f>IF(F41=DATA!$A$1,DATA!$D$1,IF(ข้อมูลประกอบ!F41=DATA!$A$2,DATA!$D$2,IF(ข้อมูลประกอบ!F41=DATA!$A$3,DATA!$D$3,IF(ข้อมูลประกอบ!F41=DATA!$A$4,DATA!$D$4,IF(ข้อมูลประกอบ!F41=DATA!$A$5,DATA!$B$5,IF(ข้อมูลประกอบ!F41=DATA!$A$6,DATA!$D$6,IF(ข้อมูลประกอบ!F41=DATA!$A$7,DATA!$D$7,IF(ข้อมูลประกอบ!F41=DATA!$A$8,DATA!$D$8))))))))</f>
        <v>0</v>
      </c>
      <c r="O41" s="101">
        <f t="shared" si="11"/>
        <v>0</v>
      </c>
      <c r="P41" s="102">
        <f>IF(F41=DATA!$A$1,DATA!$C$1,IF(ข้อมูลประกอบ!F41=DATA!$A$2,DATA!$C$2,IF(ข้อมูลประกอบ!F41=DATA!$A$3,DATA!$C$3,IF(ข้อมูลประกอบ!F41=DATA!$A$4,DATA!$C$4,IF(ข้อมูลประกอบ!F41=DATA!$A$5,DATA!$C$5,IF(ข้อมูลประกอบ!F41=DATA!$A$6,DATA!$D$6,IF(ข้อมูลประกอบ!F41=DATA!$A$7,DATA!$D$7,IF(ข้อมูลประกอบ!F41=DATA!$A$8,DATA!$B$8))))))))</f>
        <v>0</v>
      </c>
      <c r="Q41" s="102">
        <f t="shared" si="12"/>
        <v>0</v>
      </c>
      <c r="R41" s="99">
        <f>IF($F41=DATA!$A$1,DATA!$D$1,IF(ข้อมูลประกอบ!$F41=DATA!$A$2,DATA!$D$2,IF(ข้อมูลประกอบ!$F41=DATA!$A$3,DATA!$D$3,IF(ข้อมูลประกอบ!$F41=DATA!$A$4,DATA!$D$4,IF(ข้อมูลประกอบ!$F41=DATA!$A$5,DATA!$D$5,IF(ข้อมูลประกอบ!$F41=DATA!$A$6,DATA!$B$6,IF(ข้อมูลประกอบ!$F41=DATA!$A$7,DATA!$D$7,IF(ข้อมูลประกอบ!$F41=DATA!$A$8,DATA!$D$8))))))))</f>
        <v>0</v>
      </c>
      <c r="S41" s="99">
        <f>IF($F41=DATA!$A$1,DATA!$D$1,IF(ข้อมูลประกอบ!$F41=DATA!$A$2,DATA!$D$2,IF(ข้อมูลประกอบ!$F41=DATA!$A$3,DATA!$D$3,IF(ข้อมูลประกอบ!$F41=DATA!$A$4,DATA!$D$4,IF(ข้อมูลประกอบ!$F41=DATA!$A$5,DATA!$D$5,IF(ข้อมูลประกอบ!$F41=DATA!$A$6,DATA!$C$6,IF(ข้อมูลประกอบ!$F41=DATA!$A$7,DATA!$D$7,IF(ข้อมูลประกอบ!$F41=DATA!$A$8,DATA!$D$8))))))))</f>
        <v>0</v>
      </c>
      <c r="T41" s="99">
        <f>IF($F41=DATA!$A$1,DATA!$D$1,IF(ข้อมูลประกอบ!$F41=DATA!$A$2,DATA!$D$2,IF(ข้อมูลประกอบ!$F41=DATA!$A$3,DATA!$D$3,IF(ข้อมูลประกอบ!$F41=DATA!$A$4,DATA!$D$4,IF(ข้อมูลประกอบ!$F41=DATA!$A$5,DATA!$D$5,IF(ข้อมูลประกอบ!$F41=DATA!$A$6,DATA!$E$6,IF(ข้อมูลประกอบ!$F41=DATA!$A$7,DATA!$D$7,IF(ข้อมูลประกอบ!$F41=DATA!$A$8,DATA!$D$8))))))))</f>
        <v>0</v>
      </c>
      <c r="U41" s="103">
        <f t="shared" si="16"/>
        <v>0</v>
      </c>
      <c r="V41" s="99">
        <f>IF($F41=DATA!$A$1,DATA!$D$1,IF(ข้อมูลประกอบ!$F41=DATA!$A$2,DATA!$D$2,IF(ข้อมูลประกอบ!$F41=DATA!$A$3,DATA!$D$3,IF(ข้อมูลประกอบ!$F41=DATA!$A$4,DATA!$D$4,IF(ข้อมูลประกอบ!$F41=DATA!$A$5,DATA!$D$5,IF(ข้อมูลประกอบ!$F41=DATA!$A$6,DATA!$D$6,IF(ข้อมูลประกอบ!$F41=DATA!$A$7,DATA!$B$7,IF(ข้อมูลประกอบ!$F41=DATA!$A$8,DATA!$D$8))))))))</f>
        <v>0</v>
      </c>
      <c r="W41" s="99">
        <f>IF($F41=DATA!$A$1,DATA!$D$1,IF(ข้อมูลประกอบ!$F41=DATA!$A$2,DATA!$D$2,IF(ข้อมูลประกอบ!$F41=DATA!$A$3,DATA!$D$3,IF(ข้อมูลประกอบ!$F41=DATA!$A$4,DATA!$D$4,IF(ข้อมูลประกอบ!$F41=DATA!$A$5,DATA!$D$5,IF(ข้อมูลประกอบ!$F41=DATA!$A$6,DATA!$D$6,IF(ข้อมูลประกอบ!$F41=DATA!$A$7,DATA!$C$7,IF(ข้อมูลประกอบ!$F41=DATA!$A$8,DATA!$D$8))))))))</f>
        <v>0</v>
      </c>
      <c r="X41" s="104">
        <f t="shared" si="17"/>
        <v>0</v>
      </c>
      <c r="Y41" s="105">
        <f t="shared" si="15"/>
        <v>0</v>
      </c>
    </row>
    <row r="42" spans="1:25" s="108" customFormat="1" ht="48" x14ac:dyDescent="0.3">
      <c r="A42" s="94">
        <v>34</v>
      </c>
      <c r="B42" s="97"/>
      <c r="C42" s="96"/>
      <c r="D42" s="96" t="s">
        <v>63</v>
      </c>
      <c r="E42" s="97"/>
      <c r="F42" s="98" t="s">
        <v>64</v>
      </c>
      <c r="G42" s="98" t="s">
        <v>63</v>
      </c>
      <c r="H42" s="96">
        <v>0</v>
      </c>
      <c r="I42" s="99">
        <f t="shared" si="6"/>
        <v>0</v>
      </c>
      <c r="J42" s="99">
        <f t="shared" si="7"/>
        <v>0</v>
      </c>
      <c r="K42" s="99">
        <f t="shared" si="8"/>
        <v>0</v>
      </c>
      <c r="L42" s="99">
        <f t="shared" si="9"/>
        <v>0</v>
      </c>
      <c r="M42" s="100">
        <f t="shared" si="10"/>
        <v>0</v>
      </c>
      <c r="N42" s="99">
        <f>IF(F42=DATA!$A$1,DATA!$D$1,IF(ข้อมูลประกอบ!F42=DATA!$A$2,DATA!$D$2,IF(ข้อมูลประกอบ!F42=DATA!$A$3,DATA!$D$3,IF(ข้อมูลประกอบ!F42=DATA!$A$4,DATA!$D$4,IF(ข้อมูลประกอบ!F42=DATA!$A$5,DATA!$B$5,IF(ข้อมูลประกอบ!F42=DATA!$A$6,DATA!$D$6,IF(ข้อมูลประกอบ!F42=DATA!$A$7,DATA!$D$7,IF(ข้อมูลประกอบ!F42=DATA!$A$8,DATA!$D$8))))))))</f>
        <v>0</v>
      </c>
      <c r="O42" s="101">
        <f t="shared" si="11"/>
        <v>0</v>
      </c>
      <c r="P42" s="102">
        <f>IF(F42=DATA!$A$1,DATA!$C$1,IF(ข้อมูลประกอบ!F42=DATA!$A$2,DATA!$C$2,IF(ข้อมูลประกอบ!F42=DATA!$A$3,DATA!$C$3,IF(ข้อมูลประกอบ!F42=DATA!$A$4,DATA!$C$4,IF(ข้อมูลประกอบ!F42=DATA!$A$5,DATA!$C$5,IF(ข้อมูลประกอบ!F42=DATA!$A$6,DATA!$D$6,IF(ข้อมูลประกอบ!F42=DATA!$A$7,DATA!$D$7,IF(ข้อมูลประกอบ!F42=DATA!$A$8,DATA!$B$8))))))))</f>
        <v>0</v>
      </c>
      <c r="Q42" s="102">
        <f t="shared" si="12"/>
        <v>0</v>
      </c>
      <c r="R42" s="99">
        <f>IF($F42=DATA!$A$1,DATA!$D$1,IF(ข้อมูลประกอบ!$F42=DATA!$A$2,DATA!$D$2,IF(ข้อมูลประกอบ!$F42=DATA!$A$3,DATA!$D$3,IF(ข้อมูลประกอบ!$F42=DATA!$A$4,DATA!$D$4,IF(ข้อมูลประกอบ!$F42=DATA!$A$5,DATA!$D$5,IF(ข้อมูลประกอบ!$F42=DATA!$A$6,DATA!$B$6,IF(ข้อมูลประกอบ!$F42=DATA!$A$7,DATA!$D$7,IF(ข้อมูลประกอบ!$F42=DATA!$A$8,DATA!$D$8))))))))</f>
        <v>0</v>
      </c>
      <c r="S42" s="99">
        <f>IF($F42=DATA!$A$1,DATA!$D$1,IF(ข้อมูลประกอบ!$F42=DATA!$A$2,DATA!$D$2,IF(ข้อมูลประกอบ!$F42=DATA!$A$3,DATA!$D$3,IF(ข้อมูลประกอบ!$F42=DATA!$A$4,DATA!$D$4,IF(ข้อมูลประกอบ!$F42=DATA!$A$5,DATA!$D$5,IF(ข้อมูลประกอบ!$F42=DATA!$A$6,DATA!$C$6,IF(ข้อมูลประกอบ!$F42=DATA!$A$7,DATA!$D$7,IF(ข้อมูลประกอบ!$F42=DATA!$A$8,DATA!$D$8))))))))</f>
        <v>0</v>
      </c>
      <c r="T42" s="99">
        <f>IF($F42=DATA!$A$1,DATA!$D$1,IF(ข้อมูลประกอบ!$F42=DATA!$A$2,DATA!$D$2,IF(ข้อมูลประกอบ!$F42=DATA!$A$3,DATA!$D$3,IF(ข้อมูลประกอบ!$F42=DATA!$A$4,DATA!$D$4,IF(ข้อมูลประกอบ!$F42=DATA!$A$5,DATA!$D$5,IF(ข้อมูลประกอบ!$F42=DATA!$A$6,DATA!$E$6,IF(ข้อมูลประกอบ!$F42=DATA!$A$7,DATA!$D$7,IF(ข้อมูลประกอบ!$F42=DATA!$A$8,DATA!$D$8))))))))</f>
        <v>0</v>
      </c>
      <c r="U42" s="103">
        <f t="shared" si="16"/>
        <v>0</v>
      </c>
      <c r="V42" s="99">
        <f>IF($F42=DATA!$A$1,DATA!$D$1,IF(ข้อมูลประกอบ!$F42=DATA!$A$2,DATA!$D$2,IF(ข้อมูลประกอบ!$F42=DATA!$A$3,DATA!$D$3,IF(ข้อมูลประกอบ!$F42=DATA!$A$4,DATA!$D$4,IF(ข้อมูลประกอบ!$F42=DATA!$A$5,DATA!$D$5,IF(ข้อมูลประกอบ!$F42=DATA!$A$6,DATA!$D$6,IF(ข้อมูลประกอบ!$F42=DATA!$A$7,DATA!$B$7,IF(ข้อมูลประกอบ!$F42=DATA!$A$8,DATA!$D$8))))))))</f>
        <v>0</v>
      </c>
      <c r="W42" s="99">
        <f>IF($F42=DATA!$A$1,DATA!$D$1,IF(ข้อมูลประกอบ!$F42=DATA!$A$2,DATA!$D$2,IF(ข้อมูลประกอบ!$F42=DATA!$A$3,DATA!$D$3,IF(ข้อมูลประกอบ!$F42=DATA!$A$4,DATA!$D$4,IF(ข้อมูลประกอบ!$F42=DATA!$A$5,DATA!$D$5,IF(ข้อมูลประกอบ!$F42=DATA!$A$6,DATA!$D$6,IF(ข้อมูลประกอบ!$F42=DATA!$A$7,DATA!$C$7,IF(ข้อมูลประกอบ!$F42=DATA!$A$8,DATA!$D$8))))))))</f>
        <v>0</v>
      </c>
      <c r="X42" s="104">
        <f t="shared" si="17"/>
        <v>0</v>
      </c>
      <c r="Y42" s="105">
        <f t="shared" si="15"/>
        <v>0</v>
      </c>
    </row>
    <row r="43" spans="1:25" s="108" customFormat="1" ht="48" x14ac:dyDescent="0.3">
      <c r="A43" s="94">
        <v>35</v>
      </c>
      <c r="B43" s="97"/>
      <c r="C43" s="96"/>
      <c r="D43" s="96" t="s">
        <v>63</v>
      </c>
      <c r="E43" s="97"/>
      <c r="F43" s="98" t="s">
        <v>64</v>
      </c>
      <c r="G43" s="98" t="s">
        <v>63</v>
      </c>
      <c r="H43" s="96">
        <v>0</v>
      </c>
      <c r="I43" s="99">
        <f t="shared" si="6"/>
        <v>0</v>
      </c>
      <c r="J43" s="99">
        <f t="shared" si="7"/>
        <v>0</v>
      </c>
      <c r="K43" s="99">
        <f t="shared" si="8"/>
        <v>0</v>
      </c>
      <c r="L43" s="99">
        <f t="shared" si="9"/>
        <v>0</v>
      </c>
      <c r="M43" s="100">
        <f t="shared" si="10"/>
        <v>0</v>
      </c>
      <c r="N43" s="99">
        <f>IF(F43=DATA!$A$1,DATA!$D$1,IF(ข้อมูลประกอบ!F43=DATA!$A$2,DATA!$D$2,IF(ข้อมูลประกอบ!F43=DATA!$A$3,DATA!$D$3,IF(ข้อมูลประกอบ!F43=DATA!$A$4,DATA!$D$4,IF(ข้อมูลประกอบ!F43=DATA!$A$5,DATA!$B$5,IF(ข้อมูลประกอบ!F43=DATA!$A$6,DATA!$D$6,IF(ข้อมูลประกอบ!F43=DATA!$A$7,DATA!$D$7,IF(ข้อมูลประกอบ!F43=DATA!$A$8,DATA!$D$8))))))))</f>
        <v>0</v>
      </c>
      <c r="O43" s="101">
        <f t="shared" si="11"/>
        <v>0</v>
      </c>
      <c r="P43" s="102">
        <f>IF(F43=DATA!$A$1,DATA!$C$1,IF(ข้อมูลประกอบ!F43=DATA!$A$2,DATA!$C$2,IF(ข้อมูลประกอบ!F43=DATA!$A$3,DATA!$C$3,IF(ข้อมูลประกอบ!F43=DATA!$A$4,DATA!$C$4,IF(ข้อมูลประกอบ!F43=DATA!$A$5,DATA!$C$5,IF(ข้อมูลประกอบ!F43=DATA!$A$6,DATA!$D$6,IF(ข้อมูลประกอบ!F43=DATA!$A$7,DATA!$D$7,IF(ข้อมูลประกอบ!F43=DATA!$A$8,DATA!$B$8))))))))</f>
        <v>0</v>
      </c>
      <c r="Q43" s="102">
        <f t="shared" si="12"/>
        <v>0</v>
      </c>
      <c r="R43" s="99">
        <f>IF($F43=DATA!$A$1,DATA!$D$1,IF(ข้อมูลประกอบ!$F43=DATA!$A$2,DATA!$D$2,IF(ข้อมูลประกอบ!$F43=DATA!$A$3,DATA!$D$3,IF(ข้อมูลประกอบ!$F43=DATA!$A$4,DATA!$D$4,IF(ข้อมูลประกอบ!$F43=DATA!$A$5,DATA!$D$5,IF(ข้อมูลประกอบ!$F43=DATA!$A$6,DATA!$B$6,IF(ข้อมูลประกอบ!$F43=DATA!$A$7,DATA!$D$7,IF(ข้อมูลประกอบ!$F43=DATA!$A$8,DATA!$D$8))))))))</f>
        <v>0</v>
      </c>
      <c r="S43" s="99">
        <f>IF($F43=DATA!$A$1,DATA!$D$1,IF(ข้อมูลประกอบ!$F43=DATA!$A$2,DATA!$D$2,IF(ข้อมูลประกอบ!$F43=DATA!$A$3,DATA!$D$3,IF(ข้อมูลประกอบ!$F43=DATA!$A$4,DATA!$D$4,IF(ข้อมูลประกอบ!$F43=DATA!$A$5,DATA!$D$5,IF(ข้อมูลประกอบ!$F43=DATA!$A$6,DATA!$C$6,IF(ข้อมูลประกอบ!$F43=DATA!$A$7,DATA!$D$7,IF(ข้อมูลประกอบ!$F43=DATA!$A$8,DATA!$D$8))))))))</f>
        <v>0</v>
      </c>
      <c r="T43" s="99">
        <f>IF($F43=DATA!$A$1,DATA!$D$1,IF(ข้อมูลประกอบ!$F43=DATA!$A$2,DATA!$D$2,IF(ข้อมูลประกอบ!$F43=DATA!$A$3,DATA!$D$3,IF(ข้อมูลประกอบ!$F43=DATA!$A$4,DATA!$D$4,IF(ข้อมูลประกอบ!$F43=DATA!$A$5,DATA!$D$5,IF(ข้อมูลประกอบ!$F43=DATA!$A$6,DATA!$E$6,IF(ข้อมูลประกอบ!$F43=DATA!$A$7,DATA!$D$7,IF(ข้อมูลประกอบ!$F43=DATA!$A$8,DATA!$D$8))))))))</f>
        <v>0</v>
      </c>
      <c r="U43" s="103">
        <f t="shared" si="16"/>
        <v>0</v>
      </c>
      <c r="V43" s="99">
        <f>IF($F43=DATA!$A$1,DATA!$D$1,IF(ข้อมูลประกอบ!$F43=DATA!$A$2,DATA!$D$2,IF(ข้อมูลประกอบ!$F43=DATA!$A$3,DATA!$D$3,IF(ข้อมูลประกอบ!$F43=DATA!$A$4,DATA!$D$4,IF(ข้อมูลประกอบ!$F43=DATA!$A$5,DATA!$D$5,IF(ข้อมูลประกอบ!$F43=DATA!$A$6,DATA!$D$6,IF(ข้อมูลประกอบ!$F43=DATA!$A$7,DATA!$B$7,IF(ข้อมูลประกอบ!$F43=DATA!$A$8,DATA!$D$8))))))))</f>
        <v>0</v>
      </c>
      <c r="W43" s="99">
        <f>IF($F43=DATA!$A$1,DATA!$D$1,IF(ข้อมูลประกอบ!$F43=DATA!$A$2,DATA!$D$2,IF(ข้อมูลประกอบ!$F43=DATA!$A$3,DATA!$D$3,IF(ข้อมูลประกอบ!$F43=DATA!$A$4,DATA!$D$4,IF(ข้อมูลประกอบ!$F43=DATA!$A$5,DATA!$D$5,IF(ข้อมูลประกอบ!$F43=DATA!$A$6,DATA!$D$6,IF(ข้อมูลประกอบ!$F43=DATA!$A$7,DATA!$C$7,IF(ข้อมูลประกอบ!$F43=DATA!$A$8,DATA!$D$8))))))))</f>
        <v>0</v>
      </c>
      <c r="X43" s="104">
        <f t="shared" si="17"/>
        <v>0</v>
      </c>
      <c r="Y43" s="105">
        <f t="shared" si="15"/>
        <v>0</v>
      </c>
    </row>
    <row r="44" spans="1:25" s="108" customFormat="1" ht="48" x14ac:dyDescent="0.3">
      <c r="A44" s="94">
        <v>36</v>
      </c>
      <c r="B44" s="97"/>
      <c r="C44" s="96"/>
      <c r="D44" s="96" t="s">
        <v>63</v>
      </c>
      <c r="E44" s="97"/>
      <c r="F44" s="98" t="s">
        <v>64</v>
      </c>
      <c r="G44" s="98" t="s">
        <v>63</v>
      </c>
      <c r="H44" s="96">
        <v>0</v>
      </c>
      <c r="I44" s="99">
        <f t="shared" si="6"/>
        <v>0</v>
      </c>
      <c r="J44" s="99">
        <f t="shared" si="7"/>
        <v>0</v>
      </c>
      <c r="K44" s="99">
        <f t="shared" si="8"/>
        <v>0</v>
      </c>
      <c r="L44" s="99">
        <f t="shared" si="9"/>
        <v>0</v>
      </c>
      <c r="M44" s="100">
        <f t="shared" si="10"/>
        <v>0</v>
      </c>
      <c r="N44" s="99">
        <f>IF(F44=DATA!$A$1,DATA!$D$1,IF(ข้อมูลประกอบ!F44=DATA!$A$2,DATA!$D$2,IF(ข้อมูลประกอบ!F44=DATA!$A$3,DATA!$D$3,IF(ข้อมูลประกอบ!F44=DATA!$A$4,DATA!$D$4,IF(ข้อมูลประกอบ!F44=DATA!$A$5,DATA!$B$5,IF(ข้อมูลประกอบ!F44=DATA!$A$6,DATA!$D$6,IF(ข้อมูลประกอบ!F44=DATA!$A$7,DATA!$D$7,IF(ข้อมูลประกอบ!F44=DATA!$A$8,DATA!$D$8))))))))</f>
        <v>0</v>
      </c>
      <c r="O44" s="101">
        <f t="shared" si="11"/>
        <v>0</v>
      </c>
      <c r="P44" s="102">
        <f>IF(F44=DATA!$A$1,DATA!$C$1,IF(ข้อมูลประกอบ!F44=DATA!$A$2,DATA!$C$2,IF(ข้อมูลประกอบ!F44=DATA!$A$3,DATA!$C$3,IF(ข้อมูลประกอบ!F44=DATA!$A$4,DATA!$C$4,IF(ข้อมูลประกอบ!F44=DATA!$A$5,DATA!$C$5,IF(ข้อมูลประกอบ!F44=DATA!$A$6,DATA!$D$6,IF(ข้อมูลประกอบ!F44=DATA!$A$7,DATA!$D$7,IF(ข้อมูลประกอบ!F44=DATA!$A$8,DATA!$B$8))))))))</f>
        <v>0</v>
      </c>
      <c r="Q44" s="102">
        <f t="shared" si="12"/>
        <v>0</v>
      </c>
      <c r="R44" s="99">
        <f>IF($F44=DATA!$A$1,DATA!$D$1,IF(ข้อมูลประกอบ!$F44=DATA!$A$2,DATA!$D$2,IF(ข้อมูลประกอบ!$F44=DATA!$A$3,DATA!$D$3,IF(ข้อมูลประกอบ!$F44=DATA!$A$4,DATA!$D$4,IF(ข้อมูลประกอบ!$F44=DATA!$A$5,DATA!$D$5,IF(ข้อมูลประกอบ!$F44=DATA!$A$6,DATA!$B$6,IF(ข้อมูลประกอบ!$F44=DATA!$A$7,DATA!$D$7,IF(ข้อมูลประกอบ!$F44=DATA!$A$8,DATA!$D$8))))))))</f>
        <v>0</v>
      </c>
      <c r="S44" s="99">
        <f>IF($F44=DATA!$A$1,DATA!$D$1,IF(ข้อมูลประกอบ!$F44=DATA!$A$2,DATA!$D$2,IF(ข้อมูลประกอบ!$F44=DATA!$A$3,DATA!$D$3,IF(ข้อมูลประกอบ!$F44=DATA!$A$4,DATA!$D$4,IF(ข้อมูลประกอบ!$F44=DATA!$A$5,DATA!$D$5,IF(ข้อมูลประกอบ!$F44=DATA!$A$6,DATA!$C$6,IF(ข้อมูลประกอบ!$F44=DATA!$A$7,DATA!$D$7,IF(ข้อมูลประกอบ!$F44=DATA!$A$8,DATA!$D$8))))))))</f>
        <v>0</v>
      </c>
      <c r="T44" s="99">
        <f>IF($F44=DATA!$A$1,DATA!$D$1,IF(ข้อมูลประกอบ!$F44=DATA!$A$2,DATA!$D$2,IF(ข้อมูลประกอบ!$F44=DATA!$A$3,DATA!$D$3,IF(ข้อมูลประกอบ!$F44=DATA!$A$4,DATA!$D$4,IF(ข้อมูลประกอบ!$F44=DATA!$A$5,DATA!$D$5,IF(ข้อมูลประกอบ!$F44=DATA!$A$6,DATA!$E$6,IF(ข้อมูลประกอบ!$F44=DATA!$A$7,DATA!$D$7,IF(ข้อมูลประกอบ!$F44=DATA!$A$8,DATA!$D$8))))))))</f>
        <v>0</v>
      </c>
      <c r="U44" s="103">
        <f t="shared" si="16"/>
        <v>0</v>
      </c>
      <c r="V44" s="99">
        <f>IF($F44=DATA!$A$1,DATA!$D$1,IF(ข้อมูลประกอบ!$F44=DATA!$A$2,DATA!$D$2,IF(ข้อมูลประกอบ!$F44=DATA!$A$3,DATA!$D$3,IF(ข้อมูลประกอบ!$F44=DATA!$A$4,DATA!$D$4,IF(ข้อมูลประกอบ!$F44=DATA!$A$5,DATA!$D$5,IF(ข้อมูลประกอบ!$F44=DATA!$A$6,DATA!$D$6,IF(ข้อมูลประกอบ!$F44=DATA!$A$7,DATA!$B$7,IF(ข้อมูลประกอบ!$F44=DATA!$A$8,DATA!$D$8))))))))</f>
        <v>0</v>
      </c>
      <c r="W44" s="99">
        <f>IF($F44=DATA!$A$1,DATA!$D$1,IF(ข้อมูลประกอบ!$F44=DATA!$A$2,DATA!$D$2,IF(ข้อมูลประกอบ!$F44=DATA!$A$3,DATA!$D$3,IF(ข้อมูลประกอบ!$F44=DATA!$A$4,DATA!$D$4,IF(ข้อมูลประกอบ!$F44=DATA!$A$5,DATA!$D$5,IF(ข้อมูลประกอบ!$F44=DATA!$A$6,DATA!$D$6,IF(ข้อมูลประกอบ!$F44=DATA!$A$7,DATA!$C$7,IF(ข้อมูลประกอบ!$F44=DATA!$A$8,DATA!$D$8))))))))</f>
        <v>0</v>
      </c>
      <c r="X44" s="104">
        <f t="shared" si="17"/>
        <v>0</v>
      </c>
      <c r="Y44" s="105">
        <f t="shared" si="15"/>
        <v>0</v>
      </c>
    </row>
    <row r="45" spans="1:25" s="108" customFormat="1" ht="48" x14ac:dyDescent="0.3">
      <c r="A45" s="94">
        <v>37</v>
      </c>
      <c r="B45" s="97"/>
      <c r="C45" s="96"/>
      <c r="D45" s="96" t="s">
        <v>63</v>
      </c>
      <c r="E45" s="97"/>
      <c r="F45" s="98" t="s">
        <v>64</v>
      </c>
      <c r="G45" s="98" t="s">
        <v>63</v>
      </c>
      <c r="H45" s="96">
        <v>0</v>
      </c>
      <c r="I45" s="99">
        <f t="shared" si="6"/>
        <v>0</v>
      </c>
      <c r="J45" s="99">
        <f t="shared" si="7"/>
        <v>0</v>
      </c>
      <c r="K45" s="99">
        <f t="shared" si="8"/>
        <v>0</v>
      </c>
      <c r="L45" s="99">
        <f t="shared" si="9"/>
        <v>0</v>
      </c>
      <c r="M45" s="100">
        <f t="shared" si="10"/>
        <v>0</v>
      </c>
      <c r="N45" s="99">
        <f>IF(F45=DATA!$A$1,DATA!$D$1,IF(ข้อมูลประกอบ!F45=DATA!$A$2,DATA!$D$2,IF(ข้อมูลประกอบ!F45=DATA!$A$3,DATA!$D$3,IF(ข้อมูลประกอบ!F45=DATA!$A$4,DATA!$D$4,IF(ข้อมูลประกอบ!F45=DATA!$A$5,DATA!$B$5,IF(ข้อมูลประกอบ!F45=DATA!$A$6,DATA!$D$6,IF(ข้อมูลประกอบ!F45=DATA!$A$7,DATA!$D$7,IF(ข้อมูลประกอบ!F45=DATA!$A$8,DATA!$D$8))))))))</f>
        <v>0</v>
      </c>
      <c r="O45" s="101">
        <f t="shared" si="11"/>
        <v>0</v>
      </c>
      <c r="P45" s="102">
        <f>IF(F45=DATA!$A$1,DATA!$C$1,IF(ข้อมูลประกอบ!F45=DATA!$A$2,DATA!$C$2,IF(ข้อมูลประกอบ!F45=DATA!$A$3,DATA!$C$3,IF(ข้อมูลประกอบ!F45=DATA!$A$4,DATA!$C$4,IF(ข้อมูลประกอบ!F45=DATA!$A$5,DATA!$C$5,IF(ข้อมูลประกอบ!F45=DATA!$A$6,DATA!$D$6,IF(ข้อมูลประกอบ!F45=DATA!$A$7,DATA!$D$7,IF(ข้อมูลประกอบ!F45=DATA!$A$8,DATA!$B$8))))))))</f>
        <v>0</v>
      </c>
      <c r="Q45" s="102">
        <f t="shared" si="12"/>
        <v>0</v>
      </c>
      <c r="R45" s="99">
        <f>IF($F45=DATA!$A$1,DATA!$D$1,IF(ข้อมูลประกอบ!$F45=DATA!$A$2,DATA!$D$2,IF(ข้อมูลประกอบ!$F45=DATA!$A$3,DATA!$D$3,IF(ข้อมูลประกอบ!$F45=DATA!$A$4,DATA!$D$4,IF(ข้อมูลประกอบ!$F45=DATA!$A$5,DATA!$D$5,IF(ข้อมูลประกอบ!$F45=DATA!$A$6,DATA!$B$6,IF(ข้อมูลประกอบ!$F45=DATA!$A$7,DATA!$D$7,IF(ข้อมูลประกอบ!$F45=DATA!$A$8,DATA!$D$8))))))))</f>
        <v>0</v>
      </c>
      <c r="S45" s="99">
        <f>IF($F45=DATA!$A$1,DATA!$D$1,IF(ข้อมูลประกอบ!$F45=DATA!$A$2,DATA!$D$2,IF(ข้อมูลประกอบ!$F45=DATA!$A$3,DATA!$D$3,IF(ข้อมูลประกอบ!$F45=DATA!$A$4,DATA!$D$4,IF(ข้อมูลประกอบ!$F45=DATA!$A$5,DATA!$D$5,IF(ข้อมูลประกอบ!$F45=DATA!$A$6,DATA!$C$6,IF(ข้อมูลประกอบ!$F45=DATA!$A$7,DATA!$D$7,IF(ข้อมูลประกอบ!$F45=DATA!$A$8,DATA!$D$8))))))))</f>
        <v>0</v>
      </c>
      <c r="T45" s="99">
        <f>IF($F45=DATA!$A$1,DATA!$D$1,IF(ข้อมูลประกอบ!$F45=DATA!$A$2,DATA!$D$2,IF(ข้อมูลประกอบ!$F45=DATA!$A$3,DATA!$D$3,IF(ข้อมูลประกอบ!$F45=DATA!$A$4,DATA!$D$4,IF(ข้อมูลประกอบ!$F45=DATA!$A$5,DATA!$D$5,IF(ข้อมูลประกอบ!$F45=DATA!$A$6,DATA!$E$6,IF(ข้อมูลประกอบ!$F45=DATA!$A$7,DATA!$D$7,IF(ข้อมูลประกอบ!$F45=DATA!$A$8,DATA!$D$8))))))))</f>
        <v>0</v>
      </c>
      <c r="U45" s="103">
        <f t="shared" si="16"/>
        <v>0</v>
      </c>
      <c r="V45" s="99">
        <f>IF($F45=DATA!$A$1,DATA!$D$1,IF(ข้อมูลประกอบ!$F45=DATA!$A$2,DATA!$D$2,IF(ข้อมูลประกอบ!$F45=DATA!$A$3,DATA!$D$3,IF(ข้อมูลประกอบ!$F45=DATA!$A$4,DATA!$D$4,IF(ข้อมูลประกอบ!$F45=DATA!$A$5,DATA!$D$5,IF(ข้อมูลประกอบ!$F45=DATA!$A$6,DATA!$D$6,IF(ข้อมูลประกอบ!$F45=DATA!$A$7,DATA!$B$7,IF(ข้อมูลประกอบ!$F45=DATA!$A$8,DATA!$D$8))))))))</f>
        <v>0</v>
      </c>
      <c r="W45" s="99">
        <f>IF($F45=DATA!$A$1,DATA!$D$1,IF(ข้อมูลประกอบ!$F45=DATA!$A$2,DATA!$D$2,IF(ข้อมูลประกอบ!$F45=DATA!$A$3,DATA!$D$3,IF(ข้อมูลประกอบ!$F45=DATA!$A$4,DATA!$D$4,IF(ข้อมูลประกอบ!$F45=DATA!$A$5,DATA!$D$5,IF(ข้อมูลประกอบ!$F45=DATA!$A$6,DATA!$D$6,IF(ข้อมูลประกอบ!$F45=DATA!$A$7,DATA!$C$7,IF(ข้อมูลประกอบ!$F45=DATA!$A$8,DATA!$D$8))))))))</f>
        <v>0</v>
      </c>
      <c r="X45" s="104">
        <f t="shared" si="17"/>
        <v>0</v>
      </c>
      <c r="Y45" s="105">
        <f t="shared" si="15"/>
        <v>0</v>
      </c>
    </row>
    <row r="46" spans="1:25" s="108" customFormat="1" ht="48" x14ac:dyDescent="0.3">
      <c r="A46" s="94">
        <v>38</v>
      </c>
      <c r="B46" s="97"/>
      <c r="C46" s="96"/>
      <c r="D46" s="96" t="s">
        <v>63</v>
      </c>
      <c r="E46" s="97"/>
      <c r="F46" s="98" t="s">
        <v>64</v>
      </c>
      <c r="G46" s="98" t="s">
        <v>63</v>
      </c>
      <c r="H46" s="96">
        <v>0</v>
      </c>
      <c r="I46" s="99">
        <f t="shared" si="6"/>
        <v>0</v>
      </c>
      <c r="J46" s="99">
        <f t="shared" si="7"/>
        <v>0</v>
      </c>
      <c r="K46" s="99">
        <f t="shared" si="8"/>
        <v>0</v>
      </c>
      <c r="L46" s="99">
        <f t="shared" si="9"/>
        <v>0</v>
      </c>
      <c r="M46" s="100">
        <f t="shared" si="10"/>
        <v>0</v>
      </c>
      <c r="N46" s="99">
        <f>IF(F46=DATA!$A$1,DATA!$D$1,IF(ข้อมูลประกอบ!F46=DATA!$A$2,DATA!$D$2,IF(ข้อมูลประกอบ!F46=DATA!$A$3,DATA!$D$3,IF(ข้อมูลประกอบ!F46=DATA!$A$4,DATA!$D$4,IF(ข้อมูลประกอบ!F46=DATA!$A$5,DATA!$B$5,IF(ข้อมูลประกอบ!F46=DATA!$A$6,DATA!$D$6,IF(ข้อมูลประกอบ!F46=DATA!$A$7,DATA!$D$7,IF(ข้อมูลประกอบ!F46=DATA!$A$8,DATA!$D$8))))))))</f>
        <v>0</v>
      </c>
      <c r="O46" s="101">
        <f t="shared" si="11"/>
        <v>0</v>
      </c>
      <c r="P46" s="102">
        <f>IF(F46=DATA!$A$1,DATA!$C$1,IF(ข้อมูลประกอบ!F46=DATA!$A$2,DATA!$C$2,IF(ข้อมูลประกอบ!F46=DATA!$A$3,DATA!$C$3,IF(ข้อมูลประกอบ!F46=DATA!$A$4,DATA!$C$4,IF(ข้อมูลประกอบ!F46=DATA!$A$5,DATA!$C$5,IF(ข้อมูลประกอบ!F46=DATA!$A$6,DATA!$D$6,IF(ข้อมูลประกอบ!F46=DATA!$A$7,DATA!$D$7,IF(ข้อมูลประกอบ!F46=DATA!$A$8,DATA!$B$8))))))))</f>
        <v>0</v>
      </c>
      <c r="Q46" s="102">
        <f t="shared" si="12"/>
        <v>0</v>
      </c>
      <c r="R46" s="99">
        <f>IF($F46=DATA!$A$1,DATA!$D$1,IF(ข้อมูลประกอบ!$F46=DATA!$A$2,DATA!$D$2,IF(ข้อมูลประกอบ!$F46=DATA!$A$3,DATA!$D$3,IF(ข้อมูลประกอบ!$F46=DATA!$A$4,DATA!$D$4,IF(ข้อมูลประกอบ!$F46=DATA!$A$5,DATA!$D$5,IF(ข้อมูลประกอบ!$F46=DATA!$A$6,DATA!$B$6,IF(ข้อมูลประกอบ!$F46=DATA!$A$7,DATA!$D$7,IF(ข้อมูลประกอบ!$F46=DATA!$A$8,DATA!$D$8))))))))</f>
        <v>0</v>
      </c>
      <c r="S46" s="99">
        <f>IF($F46=DATA!$A$1,DATA!$D$1,IF(ข้อมูลประกอบ!$F46=DATA!$A$2,DATA!$D$2,IF(ข้อมูลประกอบ!$F46=DATA!$A$3,DATA!$D$3,IF(ข้อมูลประกอบ!$F46=DATA!$A$4,DATA!$D$4,IF(ข้อมูลประกอบ!$F46=DATA!$A$5,DATA!$D$5,IF(ข้อมูลประกอบ!$F46=DATA!$A$6,DATA!$C$6,IF(ข้อมูลประกอบ!$F46=DATA!$A$7,DATA!$D$7,IF(ข้อมูลประกอบ!$F46=DATA!$A$8,DATA!$D$8))))))))</f>
        <v>0</v>
      </c>
      <c r="T46" s="99">
        <f>IF($F46=DATA!$A$1,DATA!$D$1,IF(ข้อมูลประกอบ!$F46=DATA!$A$2,DATA!$D$2,IF(ข้อมูลประกอบ!$F46=DATA!$A$3,DATA!$D$3,IF(ข้อมูลประกอบ!$F46=DATA!$A$4,DATA!$D$4,IF(ข้อมูลประกอบ!$F46=DATA!$A$5,DATA!$D$5,IF(ข้อมูลประกอบ!$F46=DATA!$A$6,DATA!$E$6,IF(ข้อมูลประกอบ!$F46=DATA!$A$7,DATA!$D$7,IF(ข้อมูลประกอบ!$F46=DATA!$A$8,DATA!$D$8))))))))</f>
        <v>0</v>
      </c>
      <c r="U46" s="103">
        <f t="shared" si="16"/>
        <v>0</v>
      </c>
      <c r="V46" s="99">
        <f>IF($F46=DATA!$A$1,DATA!$D$1,IF(ข้อมูลประกอบ!$F46=DATA!$A$2,DATA!$D$2,IF(ข้อมูลประกอบ!$F46=DATA!$A$3,DATA!$D$3,IF(ข้อมูลประกอบ!$F46=DATA!$A$4,DATA!$D$4,IF(ข้อมูลประกอบ!$F46=DATA!$A$5,DATA!$D$5,IF(ข้อมูลประกอบ!$F46=DATA!$A$6,DATA!$D$6,IF(ข้อมูลประกอบ!$F46=DATA!$A$7,DATA!$B$7,IF(ข้อมูลประกอบ!$F46=DATA!$A$8,DATA!$D$8))))))))</f>
        <v>0</v>
      </c>
      <c r="W46" s="99">
        <f>IF($F46=DATA!$A$1,DATA!$D$1,IF(ข้อมูลประกอบ!$F46=DATA!$A$2,DATA!$D$2,IF(ข้อมูลประกอบ!$F46=DATA!$A$3,DATA!$D$3,IF(ข้อมูลประกอบ!$F46=DATA!$A$4,DATA!$D$4,IF(ข้อมูลประกอบ!$F46=DATA!$A$5,DATA!$D$5,IF(ข้อมูลประกอบ!$F46=DATA!$A$6,DATA!$D$6,IF(ข้อมูลประกอบ!$F46=DATA!$A$7,DATA!$C$7,IF(ข้อมูลประกอบ!$F46=DATA!$A$8,DATA!$D$8))))))))</f>
        <v>0</v>
      </c>
      <c r="X46" s="104">
        <f t="shared" si="17"/>
        <v>0</v>
      </c>
      <c r="Y46" s="105">
        <f t="shared" si="15"/>
        <v>0</v>
      </c>
    </row>
    <row r="47" spans="1:25" s="108" customFormat="1" ht="48" x14ac:dyDescent="0.3">
      <c r="A47" s="94">
        <v>39</v>
      </c>
      <c r="B47" s="97"/>
      <c r="C47" s="96"/>
      <c r="D47" s="96" t="s">
        <v>63</v>
      </c>
      <c r="E47" s="97"/>
      <c r="F47" s="98" t="s">
        <v>64</v>
      </c>
      <c r="G47" s="98" t="s">
        <v>63</v>
      </c>
      <c r="H47" s="96">
        <v>0</v>
      </c>
      <c r="I47" s="99">
        <f t="shared" si="6"/>
        <v>0</v>
      </c>
      <c r="J47" s="99">
        <f t="shared" si="7"/>
        <v>0</v>
      </c>
      <c r="K47" s="99">
        <f t="shared" si="8"/>
        <v>0</v>
      </c>
      <c r="L47" s="99">
        <f t="shared" si="9"/>
        <v>0</v>
      </c>
      <c r="M47" s="100">
        <f t="shared" si="10"/>
        <v>0</v>
      </c>
      <c r="N47" s="99">
        <f>IF(F47=DATA!$A$1,DATA!$D$1,IF(ข้อมูลประกอบ!F47=DATA!$A$2,DATA!$D$2,IF(ข้อมูลประกอบ!F47=DATA!$A$3,DATA!$D$3,IF(ข้อมูลประกอบ!F47=DATA!$A$4,DATA!$D$4,IF(ข้อมูลประกอบ!F47=DATA!$A$5,DATA!$B$5,IF(ข้อมูลประกอบ!F47=DATA!$A$6,DATA!$D$6,IF(ข้อมูลประกอบ!F47=DATA!$A$7,DATA!$D$7,IF(ข้อมูลประกอบ!F47=DATA!$A$8,DATA!$D$8))))))))</f>
        <v>0</v>
      </c>
      <c r="O47" s="101">
        <f t="shared" si="11"/>
        <v>0</v>
      </c>
      <c r="P47" s="102">
        <f>IF(F47=DATA!$A$1,DATA!$C$1,IF(ข้อมูลประกอบ!F47=DATA!$A$2,DATA!$C$2,IF(ข้อมูลประกอบ!F47=DATA!$A$3,DATA!$C$3,IF(ข้อมูลประกอบ!F47=DATA!$A$4,DATA!$C$4,IF(ข้อมูลประกอบ!F47=DATA!$A$5,DATA!$C$5,IF(ข้อมูลประกอบ!F47=DATA!$A$6,DATA!$D$6,IF(ข้อมูลประกอบ!F47=DATA!$A$7,DATA!$D$7,IF(ข้อมูลประกอบ!F47=DATA!$A$8,DATA!$B$8))))))))</f>
        <v>0</v>
      </c>
      <c r="Q47" s="102">
        <f t="shared" si="12"/>
        <v>0</v>
      </c>
      <c r="R47" s="99">
        <f>IF($F47=DATA!$A$1,DATA!$D$1,IF(ข้อมูลประกอบ!$F47=DATA!$A$2,DATA!$D$2,IF(ข้อมูลประกอบ!$F47=DATA!$A$3,DATA!$D$3,IF(ข้อมูลประกอบ!$F47=DATA!$A$4,DATA!$D$4,IF(ข้อมูลประกอบ!$F47=DATA!$A$5,DATA!$D$5,IF(ข้อมูลประกอบ!$F47=DATA!$A$6,DATA!$B$6,IF(ข้อมูลประกอบ!$F47=DATA!$A$7,DATA!$D$7,IF(ข้อมูลประกอบ!$F47=DATA!$A$8,DATA!$D$8))))))))</f>
        <v>0</v>
      </c>
      <c r="S47" s="99">
        <f>IF($F47=DATA!$A$1,DATA!$D$1,IF(ข้อมูลประกอบ!$F47=DATA!$A$2,DATA!$D$2,IF(ข้อมูลประกอบ!$F47=DATA!$A$3,DATA!$D$3,IF(ข้อมูลประกอบ!$F47=DATA!$A$4,DATA!$D$4,IF(ข้อมูลประกอบ!$F47=DATA!$A$5,DATA!$D$5,IF(ข้อมูลประกอบ!$F47=DATA!$A$6,DATA!$C$6,IF(ข้อมูลประกอบ!$F47=DATA!$A$7,DATA!$D$7,IF(ข้อมูลประกอบ!$F47=DATA!$A$8,DATA!$D$8))))))))</f>
        <v>0</v>
      </c>
      <c r="T47" s="99">
        <f>IF($F47=DATA!$A$1,DATA!$D$1,IF(ข้อมูลประกอบ!$F47=DATA!$A$2,DATA!$D$2,IF(ข้อมูลประกอบ!$F47=DATA!$A$3,DATA!$D$3,IF(ข้อมูลประกอบ!$F47=DATA!$A$4,DATA!$D$4,IF(ข้อมูลประกอบ!$F47=DATA!$A$5,DATA!$D$5,IF(ข้อมูลประกอบ!$F47=DATA!$A$6,DATA!$E$6,IF(ข้อมูลประกอบ!$F47=DATA!$A$7,DATA!$D$7,IF(ข้อมูลประกอบ!$F47=DATA!$A$8,DATA!$D$8))))))))</f>
        <v>0</v>
      </c>
      <c r="U47" s="103">
        <f t="shared" si="16"/>
        <v>0</v>
      </c>
      <c r="V47" s="99">
        <f>IF($F47=DATA!$A$1,DATA!$D$1,IF(ข้อมูลประกอบ!$F47=DATA!$A$2,DATA!$D$2,IF(ข้อมูลประกอบ!$F47=DATA!$A$3,DATA!$D$3,IF(ข้อมูลประกอบ!$F47=DATA!$A$4,DATA!$D$4,IF(ข้อมูลประกอบ!$F47=DATA!$A$5,DATA!$D$5,IF(ข้อมูลประกอบ!$F47=DATA!$A$6,DATA!$D$6,IF(ข้อมูลประกอบ!$F47=DATA!$A$7,DATA!$B$7,IF(ข้อมูลประกอบ!$F47=DATA!$A$8,DATA!$D$8))))))))</f>
        <v>0</v>
      </c>
      <c r="W47" s="99">
        <f>IF($F47=DATA!$A$1,DATA!$D$1,IF(ข้อมูลประกอบ!$F47=DATA!$A$2,DATA!$D$2,IF(ข้อมูลประกอบ!$F47=DATA!$A$3,DATA!$D$3,IF(ข้อมูลประกอบ!$F47=DATA!$A$4,DATA!$D$4,IF(ข้อมูลประกอบ!$F47=DATA!$A$5,DATA!$D$5,IF(ข้อมูลประกอบ!$F47=DATA!$A$6,DATA!$D$6,IF(ข้อมูลประกอบ!$F47=DATA!$A$7,DATA!$C$7,IF(ข้อมูลประกอบ!$F47=DATA!$A$8,DATA!$D$8))))))))</f>
        <v>0</v>
      </c>
      <c r="X47" s="104">
        <f t="shared" si="17"/>
        <v>0</v>
      </c>
      <c r="Y47" s="105">
        <f t="shared" si="15"/>
        <v>0</v>
      </c>
    </row>
    <row r="48" spans="1:25" s="108" customFormat="1" ht="48" x14ac:dyDescent="0.3">
      <c r="A48" s="94">
        <v>40</v>
      </c>
      <c r="B48" s="97"/>
      <c r="C48" s="96"/>
      <c r="D48" s="96" t="s">
        <v>63</v>
      </c>
      <c r="E48" s="97"/>
      <c r="F48" s="98" t="s">
        <v>64</v>
      </c>
      <c r="G48" s="98" t="s">
        <v>63</v>
      </c>
      <c r="H48" s="96">
        <v>0</v>
      </c>
      <c r="I48" s="99">
        <f t="shared" si="6"/>
        <v>0</v>
      </c>
      <c r="J48" s="99">
        <f t="shared" si="7"/>
        <v>0</v>
      </c>
      <c r="K48" s="99">
        <f t="shared" si="8"/>
        <v>0</v>
      </c>
      <c r="L48" s="99">
        <f t="shared" si="9"/>
        <v>0</v>
      </c>
      <c r="M48" s="100">
        <f t="shared" si="10"/>
        <v>0</v>
      </c>
      <c r="N48" s="99">
        <f>IF(F48=DATA!$A$1,DATA!$D$1,IF(ข้อมูลประกอบ!F48=DATA!$A$2,DATA!$D$2,IF(ข้อมูลประกอบ!F48=DATA!$A$3,DATA!$D$3,IF(ข้อมูลประกอบ!F48=DATA!$A$4,DATA!$D$4,IF(ข้อมูลประกอบ!F48=DATA!$A$5,DATA!$B$5,IF(ข้อมูลประกอบ!F48=DATA!$A$6,DATA!$D$6,IF(ข้อมูลประกอบ!F48=DATA!$A$7,DATA!$D$7,IF(ข้อมูลประกอบ!F48=DATA!$A$8,DATA!$D$8))))))))</f>
        <v>0</v>
      </c>
      <c r="O48" s="101">
        <f t="shared" si="11"/>
        <v>0</v>
      </c>
      <c r="P48" s="102">
        <f>IF(F48=DATA!$A$1,DATA!$C$1,IF(ข้อมูลประกอบ!F48=DATA!$A$2,DATA!$C$2,IF(ข้อมูลประกอบ!F48=DATA!$A$3,DATA!$C$3,IF(ข้อมูลประกอบ!F48=DATA!$A$4,DATA!$C$4,IF(ข้อมูลประกอบ!F48=DATA!$A$5,DATA!$C$5,IF(ข้อมูลประกอบ!F48=DATA!$A$6,DATA!$D$6,IF(ข้อมูลประกอบ!F48=DATA!$A$7,DATA!$D$7,IF(ข้อมูลประกอบ!F48=DATA!$A$8,DATA!$B$8))))))))</f>
        <v>0</v>
      </c>
      <c r="Q48" s="102">
        <f t="shared" si="12"/>
        <v>0</v>
      </c>
      <c r="R48" s="99">
        <f>IF($F48=DATA!$A$1,DATA!$D$1,IF(ข้อมูลประกอบ!$F48=DATA!$A$2,DATA!$D$2,IF(ข้อมูลประกอบ!$F48=DATA!$A$3,DATA!$D$3,IF(ข้อมูลประกอบ!$F48=DATA!$A$4,DATA!$D$4,IF(ข้อมูลประกอบ!$F48=DATA!$A$5,DATA!$D$5,IF(ข้อมูลประกอบ!$F48=DATA!$A$6,DATA!$B$6,IF(ข้อมูลประกอบ!$F48=DATA!$A$7,DATA!$D$7,IF(ข้อมูลประกอบ!$F48=DATA!$A$8,DATA!$D$8))))))))</f>
        <v>0</v>
      </c>
      <c r="S48" s="99">
        <f>IF($F48=DATA!$A$1,DATA!$D$1,IF(ข้อมูลประกอบ!$F48=DATA!$A$2,DATA!$D$2,IF(ข้อมูลประกอบ!$F48=DATA!$A$3,DATA!$D$3,IF(ข้อมูลประกอบ!$F48=DATA!$A$4,DATA!$D$4,IF(ข้อมูลประกอบ!$F48=DATA!$A$5,DATA!$D$5,IF(ข้อมูลประกอบ!$F48=DATA!$A$6,DATA!$C$6,IF(ข้อมูลประกอบ!$F48=DATA!$A$7,DATA!$D$7,IF(ข้อมูลประกอบ!$F48=DATA!$A$8,DATA!$D$8))))))))</f>
        <v>0</v>
      </c>
      <c r="T48" s="99">
        <f>IF($F48=DATA!$A$1,DATA!$D$1,IF(ข้อมูลประกอบ!$F48=DATA!$A$2,DATA!$D$2,IF(ข้อมูลประกอบ!$F48=DATA!$A$3,DATA!$D$3,IF(ข้อมูลประกอบ!$F48=DATA!$A$4,DATA!$D$4,IF(ข้อมูลประกอบ!$F48=DATA!$A$5,DATA!$D$5,IF(ข้อมูลประกอบ!$F48=DATA!$A$6,DATA!$E$6,IF(ข้อมูลประกอบ!$F48=DATA!$A$7,DATA!$D$7,IF(ข้อมูลประกอบ!$F48=DATA!$A$8,DATA!$D$8))))))))</f>
        <v>0</v>
      </c>
      <c r="U48" s="103">
        <f t="shared" si="16"/>
        <v>0</v>
      </c>
      <c r="V48" s="99">
        <f>IF($F48=DATA!$A$1,DATA!$D$1,IF(ข้อมูลประกอบ!$F48=DATA!$A$2,DATA!$D$2,IF(ข้อมูลประกอบ!$F48=DATA!$A$3,DATA!$D$3,IF(ข้อมูลประกอบ!$F48=DATA!$A$4,DATA!$D$4,IF(ข้อมูลประกอบ!$F48=DATA!$A$5,DATA!$D$5,IF(ข้อมูลประกอบ!$F48=DATA!$A$6,DATA!$D$6,IF(ข้อมูลประกอบ!$F48=DATA!$A$7,DATA!$B$7,IF(ข้อมูลประกอบ!$F48=DATA!$A$8,DATA!$D$8))))))))</f>
        <v>0</v>
      </c>
      <c r="W48" s="99">
        <f>IF($F48=DATA!$A$1,DATA!$D$1,IF(ข้อมูลประกอบ!$F48=DATA!$A$2,DATA!$D$2,IF(ข้อมูลประกอบ!$F48=DATA!$A$3,DATA!$D$3,IF(ข้อมูลประกอบ!$F48=DATA!$A$4,DATA!$D$4,IF(ข้อมูลประกอบ!$F48=DATA!$A$5,DATA!$D$5,IF(ข้อมูลประกอบ!$F48=DATA!$A$6,DATA!$D$6,IF(ข้อมูลประกอบ!$F48=DATA!$A$7,DATA!$C$7,IF(ข้อมูลประกอบ!$F48=DATA!$A$8,DATA!$D$8))))))))</f>
        <v>0</v>
      </c>
      <c r="X48" s="104">
        <f t="shared" si="17"/>
        <v>0</v>
      </c>
      <c r="Y48" s="105">
        <f t="shared" si="15"/>
        <v>0</v>
      </c>
    </row>
    <row r="49" spans="1:25" s="108" customFormat="1" ht="48" x14ac:dyDescent="0.3">
      <c r="A49" s="94">
        <v>41</v>
      </c>
      <c r="B49" s="97"/>
      <c r="C49" s="96"/>
      <c r="D49" s="96" t="s">
        <v>63</v>
      </c>
      <c r="E49" s="97"/>
      <c r="F49" s="98" t="s">
        <v>64</v>
      </c>
      <c r="G49" s="98" t="s">
        <v>63</v>
      </c>
      <c r="H49" s="96">
        <v>0</v>
      </c>
      <c r="I49" s="99">
        <f t="shared" si="6"/>
        <v>0</v>
      </c>
      <c r="J49" s="99">
        <f t="shared" si="7"/>
        <v>0</v>
      </c>
      <c r="K49" s="99">
        <f t="shared" si="8"/>
        <v>0</v>
      </c>
      <c r="L49" s="99">
        <f t="shared" si="9"/>
        <v>0</v>
      </c>
      <c r="M49" s="100">
        <f t="shared" si="10"/>
        <v>0</v>
      </c>
      <c r="N49" s="99">
        <f>IF(F49=DATA!$A$1,DATA!$D$1,IF(ข้อมูลประกอบ!F49=DATA!$A$2,DATA!$D$2,IF(ข้อมูลประกอบ!F49=DATA!$A$3,DATA!$D$3,IF(ข้อมูลประกอบ!F49=DATA!$A$4,DATA!$D$4,IF(ข้อมูลประกอบ!F49=DATA!$A$5,DATA!$B$5,IF(ข้อมูลประกอบ!F49=DATA!$A$6,DATA!$D$6,IF(ข้อมูลประกอบ!F49=DATA!$A$7,DATA!$D$7,IF(ข้อมูลประกอบ!F49=DATA!$A$8,DATA!$D$8))))))))</f>
        <v>0</v>
      </c>
      <c r="O49" s="101">
        <f t="shared" si="11"/>
        <v>0</v>
      </c>
      <c r="P49" s="102">
        <f>IF(F49=DATA!$A$1,DATA!$C$1,IF(ข้อมูลประกอบ!F49=DATA!$A$2,DATA!$C$2,IF(ข้อมูลประกอบ!F49=DATA!$A$3,DATA!$C$3,IF(ข้อมูลประกอบ!F49=DATA!$A$4,DATA!$C$4,IF(ข้อมูลประกอบ!F49=DATA!$A$5,DATA!$C$5,IF(ข้อมูลประกอบ!F49=DATA!$A$6,DATA!$D$6,IF(ข้อมูลประกอบ!F49=DATA!$A$7,DATA!$D$7,IF(ข้อมูลประกอบ!F49=DATA!$A$8,DATA!$B$8))))))))</f>
        <v>0</v>
      </c>
      <c r="Q49" s="102">
        <f t="shared" si="12"/>
        <v>0</v>
      </c>
      <c r="R49" s="99">
        <f>IF($F49=DATA!$A$1,DATA!$D$1,IF(ข้อมูลประกอบ!$F49=DATA!$A$2,DATA!$D$2,IF(ข้อมูลประกอบ!$F49=DATA!$A$3,DATA!$D$3,IF(ข้อมูลประกอบ!$F49=DATA!$A$4,DATA!$D$4,IF(ข้อมูลประกอบ!$F49=DATA!$A$5,DATA!$D$5,IF(ข้อมูลประกอบ!$F49=DATA!$A$6,DATA!$B$6,IF(ข้อมูลประกอบ!$F49=DATA!$A$7,DATA!$D$7,IF(ข้อมูลประกอบ!$F49=DATA!$A$8,DATA!$D$8))))))))</f>
        <v>0</v>
      </c>
      <c r="S49" s="99">
        <f>IF($F49=DATA!$A$1,DATA!$D$1,IF(ข้อมูลประกอบ!$F49=DATA!$A$2,DATA!$D$2,IF(ข้อมูลประกอบ!$F49=DATA!$A$3,DATA!$D$3,IF(ข้อมูลประกอบ!$F49=DATA!$A$4,DATA!$D$4,IF(ข้อมูลประกอบ!$F49=DATA!$A$5,DATA!$D$5,IF(ข้อมูลประกอบ!$F49=DATA!$A$6,DATA!$C$6,IF(ข้อมูลประกอบ!$F49=DATA!$A$7,DATA!$D$7,IF(ข้อมูลประกอบ!$F49=DATA!$A$8,DATA!$D$8))))))))</f>
        <v>0</v>
      </c>
      <c r="T49" s="99">
        <f>IF($F49=DATA!$A$1,DATA!$D$1,IF(ข้อมูลประกอบ!$F49=DATA!$A$2,DATA!$D$2,IF(ข้อมูลประกอบ!$F49=DATA!$A$3,DATA!$D$3,IF(ข้อมูลประกอบ!$F49=DATA!$A$4,DATA!$D$4,IF(ข้อมูลประกอบ!$F49=DATA!$A$5,DATA!$D$5,IF(ข้อมูลประกอบ!$F49=DATA!$A$6,DATA!$E$6,IF(ข้อมูลประกอบ!$F49=DATA!$A$7,DATA!$D$7,IF(ข้อมูลประกอบ!$F49=DATA!$A$8,DATA!$D$8))))))))</f>
        <v>0</v>
      </c>
      <c r="U49" s="103">
        <f t="shared" si="16"/>
        <v>0</v>
      </c>
      <c r="V49" s="99">
        <f>IF($F49=DATA!$A$1,DATA!$D$1,IF(ข้อมูลประกอบ!$F49=DATA!$A$2,DATA!$D$2,IF(ข้อมูลประกอบ!$F49=DATA!$A$3,DATA!$D$3,IF(ข้อมูลประกอบ!$F49=DATA!$A$4,DATA!$D$4,IF(ข้อมูลประกอบ!$F49=DATA!$A$5,DATA!$D$5,IF(ข้อมูลประกอบ!$F49=DATA!$A$6,DATA!$D$6,IF(ข้อมูลประกอบ!$F49=DATA!$A$7,DATA!$B$7,IF(ข้อมูลประกอบ!$F49=DATA!$A$8,DATA!$D$8))))))))</f>
        <v>0</v>
      </c>
      <c r="W49" s="99">
        <f>IF($F49=DATA!$A$1,DATA!$D$1,IF(ข้อมูลประกอบ!$F49=DATA!$A$2,DATA!$D$2,IF(ข้อมูลประกอบ!$F49=DATA!$A$3,DATA!$D$3,IF(ข้อมูลประกอบ!$F49=DATA!$A$4,DATA!$D$4,IF(ข้อมูลประกอบ!$F49=DATA!$A$5,DATA!$D$5,IF(ข้อมูลประกอบ!$F49=DATA!$A$6,DATA!$D$6,IF(ข้อมูลประกอบ!$F49=DATA!$A$7,DATA!$C$7,IF(ข้อมูลประกอบ!$F49=DATA!$A$8,DATA!$D$8))))))))</f>
        <v>0</v>
      </c>
      <c r="X49" s="104">
        <f t="shared" si="17"/>
        <v>0</v>
      </c>
      <c r="Y49" s="105">
        <f t="shared" si="15"/>
        <v>0</v>
      </c>
    </row>
    <row r="50" spans="1:25" s="108" customFormat="1" ht="48" x14ac:dyDescent="0.3">
      <c r="A50" s="94">
        <v>42</v>
      </c>
      <c r="B50" s="97"/>
      <c r="C50" s="96"/>
      <c r="D50" s="96" t="s">
        <v>63</v>
      </c>
      <c r="E50" s="97"/>
      <c r="F50" s="98" t="s">
        <v>64</v>
      </c>
      <c r="G50" s="98" t="s">
        <v>63</v>
      </c>
      <c r="H50" s="96">
        <v>0</v>
      </c>
      <c r="I50" s="99">
        <f t="shared" si="6"/>
        <v>0</v>
      </c>
      <c r="J50" s="99">
        <f t="shared" si="7"/>
        <v>0</v>
      </c>
      <c r="K50" s="99">
        <f t="shared" si="8"/>
        <v>0</v>
      </c>
      <c r="L50" s="99">
        <f t="shared" si="9"/>
        <v>0</v>
      </c>
      <c r="M50" s="100">
        <f t="shared" si="10"/>
        <v>0</v>
      </c>
      <c r="N50" s="99">
        <f>IF(F50=DATA!$A$1,DATA!$D$1,IF(ข้อมูลประกอบ!F50=DATA!$A$2,DATA!$D$2,IF(ข้อมูลประกอบ!F50=DATA!$A$3,DATA!$D$3,IF(ข้อมูลประกอบ!F50=DATA!$A$4,DATA!$D$4,IF(ข้อมูลประกอบ!F50=DATA!$A$5,DATA!$B$5,IF(ข้อมูลประกอบ!F50=DATA!$A$6,DATA!$D$6,IF(ข้อมูลประกอบ!F50=DATA!$A$7,DATA!$D$7,IF(ข้อมูลประกอบ!F50=DATA!$A$8,DATA!$D$8))))))))</f>
        <v>0</v>
      </c>
      <c r="O50" s="101">
        <f t="shared" si="11"/>
        <v>0</v>
      </c>
      <c r="P50" s="102">
        <f>IF(F50=DATA!$A$1,DATA!$C$1,IF(ข้อมูลประกอบ!F50=DATA!$A$2,DATA!$C$2,IF(ข้อมูลประกอบ!F50=DATA!$A$3,DATA!$C$3,IF(ข้อมูลประกอบ!F50=DATA!$A$4,DATA!$C$4,IF(ข้อมูลประกอบ!F50=DATA!$A$5,DATA!$C$5,IF(ข้อมูลประกอบ!F50=DATA!$A$6,DATA!$D$6,IF(ข้อมูลประกอบ!F50=DATA!$A$7,DATA!$D$7,IF(ข้อมูลประกอบ!F50=DATA!$A$8,DATA!$B$8))))))))</f>
        <v>0</v>
      </c>
      <c r="Q50" s="102">
        <f t="shared" si="12"/>
        <v>0</v>
      </c>
      <c r="R50" s="99">
        <f>IF($F50=DATA!$A$1,DATA!$D$1,IF(ข้อมูลประกอบ!$F50=DATA!$A$2,DATA!$D$2,IF(ข้อมูลประกอบ!$F50=DATA!$A$3,DATA!$D$3,IF(ข้อมูลประกอบ!$F50=DATA!$A$4,DATA!$D$4,IF(ข้อมูลประกอบ!$F50=DATA!$A$5,DATA!$D$5,IF(ข้อมูลประกอบ!$F50=DATA!$A$6,DATA!$B$6,IF(ข้อมูลประกอบ!$F50=DATA!$A$7,DATA!$D$7,IF(ข้อมูลประกอบ!$F50=DATA!$A$8,DATA!$D$8))))))))</f>
        <v>0</v>
      </c>
      <c r="S50" s="99">
        <f>IF($F50=DATA!$A$1,DATA!$D$1,IF(ข้อมูลประกอบ!$F50=DATA!$A$2,DATA!$D$2,IF(ข้อมูลประกอบ!$F50=DATA!$A$3,DATA!$D$3,IF(ข้อมูลประกอบ!$F50=DATA!$A$4,DATA!$D$4,IF(ข้อมูลประกอบ!$F50=DATA!$A$5,DATA!$D$5,IF(ข้อมูลประกอบ!$F50=DATA!$A$6,DATA!$C$6,IF(ข้อมูลประกอบ!$F50=DATA!$A$7,DATA!$D$7,IF(ข้อมูลประกอบ!$F50=DATA!$A$8,DATA!$D$8))))))))</f>
        <v>0</v>
      </c>
      <c r="T50" s="99">
        <f>IF($F50=DATA!$A$1,DATA!$D$1,IF(ข้อมูลประกอบ!$F50=DATA!$A$2,DATA!$D$2,IF(ข้อมูลประกอบ!$F50=DATA!$A$3,DATA!$D$3,IF(ข้อมูลประกอบ!$F50=DATA!$A$4,DATA!$D$4,IF(ข้อมูลประกอบ!$F50=DATA!$A$5,DATA!$D$5,IF(ข้อมูลประกอบ!$F50=DATA!$A$6,DATA!$E$6,IF(ข้อมูลประกอบ!$F50=DATA!$A$7,DATA!$D$7,IF(ข้อมูลประกอบ!$F50=DATA!$A$8,DATA!$D$8))))))))</f>
        <v>0</v>
      </c>
      <c r="U50" s="103">
        <f t="shared" si="16"/>
        <v>0</v>
      </c>
      <c r="V50" s="99">
        <f>IF($F50=DATA!$A$1,DATA!$D$1,IF(ข้อมูลประกอบ!$F50=DATA!$A$2,DATA!$D$2,IF(ข้อมูลประกอบ!$F50=DATA!$A$3,DATA!$D$3,IF(ข้อมูลประกอบ!$F50=DATA!$A$4,DATA!$D$4,IF(ข้อมูลประกอบ!$F50=DATA!$A$5,DATA!$D$5,IF(ข้อมูลประกอบ!$F50=DATA!$A$6,DATA!$D$6,IF(ข้อมูลประกอบ!$F50=DATA!$A$7,DATA!$B$7,IF(ข้อมูลประกอบ!$F50=DATA!$A$8,DATA!$D$8))))))))</f>
        <v>0</v>
      </c>
      <c r="W50" s="99">
        <f>IF($F50=DATA!$A$1,DATA!$D$1,IF(ข้อมูลประกอบ!$F50=DATA!$A$2,DATA!$D$2,IF(ข้อมูลประกอบ!$F50=DATA!$A$3,DATA!$D$3,IF(ข้อมูลประกอบ!$F50=DATA!$A$4,DATA!$D$4,IF(ข้อมูลประกอบ!$F50=DATA!$A$5,DATA!$D$5,IF(ข้อมูลประกอบ!$F50=DATA!$A$6,DATA!$D$6,IF(ข้อมูลประกอบ!$F50=DATA!$A$7,DATA!$C$7,IF(ข้อมูลประกอบ!$F50=DATA!$A$8,DATA!$D$8))))))))</f>
        <v>0</v>
      </c>
      <c r="X50" s="104">
        <f t="shared" si="17"/>
        <v>0</v>
      </c>
      <c r="Y50" s="105">
        <f t="shared" si="15"/>
        <v>0</v>
      </c>
    </row>
    <row r="51" spans="1:25" s="108" customFormat="1" ht="48" x14ac:dyDescent="0.3">
      <c r="A51" s="94">
        <v>43</v>
      </c>
      <c r="B51" s="97"/>
      <c r="C51" s="96"/>
      <c r="D51" s="96" t="s">
        <v>63</v>
      </c>
      <c r="E51" s="97"/>
      <c r="F51" s="98" t="s">
        <v>64</v>
      </c>
      <c r="G51" s="98" t="s">
        <v>63</v>
      </c>
      <c r="H51" s="96">
        <v>0</v>
      </c>
      <c r="I51" s="99">
        <f t="shared" si="6"/>
        <v>0</v>
      </c>
      <c r="J51" s="99">
        <f t="shared" si="7"/>
        <v>0</v>
      </c>
      <c r="K51" s="99">
        <f t="shared" si="8"/>
        <v>0</v>
      </c>
      <c r="L51" s="99">
        <f t="shared" si="9"/>
        <v>0</v>
      </c>
      <c r="M51" s="100">
        <f t="shared" si="10"/>
        <v>0</v>
      </c>
      <c r="N51" s="99">
        <f>IF(F51=DATA!$A$1,DATA!$D$1,IF(ข้อมูลประกอบ!F51=DATA!$A$2,DATA!$D$2,IF(ข้อมูลประกอบ!F51=DATA!$A$3,DATA!$D$3,IF(ข้อมูลประกอบ!F51=DATA!$A$4,DATA!$D$4,IF(ข้อมูลประกอบ!F51=DATA!$A$5,DATA!$B$5,IF(ข้อมูลประกอบ!F51=DATA!$A$6,DATA!$D$6,IF(ข้อมูลประกอบ!F51=DATA!$A$7,DATA!$D$7,IF(ข้อมูลประกอบ!F51=DATA!$A$8,DATA!$D$8))))))))</f>
        <v>0</v>
      </c>
      <c r="O51" s="101">
        <f t="shared" si="11"/>
        <v>0</v>
      </c>
      <c r="P51" s="102">
        <f>IF(F51=DATA!$A$1,DATA!$C$1,IF(ข้อมูลประกอบ!F51=DATA!$A$2,DATA!$C$2,IF(ข้อมูลประกอบ!F51=DATA!$A$3,DATA!$C$3,IF(ข้อมูลประกอบ!F51=DATA!$A$4,DATA!$C$4,IF(ข้อมูลประกอบ!F51=DATA!$A$5,DATA!$C$5,IF(ข้อมูลประกอบ!F51=DATA!$A$6,DATA!$D$6,IF(ข้อมูลประกอบ!F51=DATA!$A$7,DATA!$D$7,IF(ข้อมูลประกอบ!F51=DATA!$A$8,DATA!$B$8))))))))</f>
        <v>0</v>
      </c>
      <c r="Q51" s="102">
        <f t="shared" si="12"/>
        <v>0</v>
      </c>
      <c r="R51" s="99">
        <f>IF($F51=DATA!$A$1,DATA!$D$1,IF(ข้อมูลประกอบ!$F51=DATA!$A$2,DATA!$D$2,IF(ข้อมูลประกอบ!$F51=DATA!$A$3,DATA!$D$3,IF(ข้อมูลประกอบ!$F51=DATA!$A$4,DATA!$D$4,IF(ข้อมูลประกอบ!$F51=DATA!$A$5,DATA!$D$5,IF(ข้อมูลประกอบ!$F51=DATA!$A$6,DATA!$B$6,IF(ข้อมูลประกอบ!$F51=DATA!$A$7,DATA!$D$7,IF(ข้อมูลประกอบ!$F51=DATA!$A$8,DATA!$D$8))))))))</f>
        <v>0</v>
      </c>
      <c r="S51" s="99">
        <f>IF($F51=DATA!$A$1,DATA!$D$1,IF(ข้อมูลประกอบ!$F51=DATA!$A$2,DATA!$D$2,IF(ข้อมูลประกอบ!$F51=DATA!$A$3,DATA!$D$3,IF(ข้อมูลประกอบ!$F51=DATA!$A$4,DATA!$D$4,IF(ข้อมูลประกอบ!$F51=DATA!$A$5,DATA!$D$5,IF(ข้อมูลประกอบ!$F51=DATA!$A$6,DATA!$C$6,IF(ข้อมูลประกอบ!$F51=DATA!$A$7,DATA!$D$7,IF(ข้อมูลประกอบ!$F51=DATA!$A$8,DATA!$D$8))))))))</f>
        <v>0</v>
      </c>
      <c r="T51" s="99">
        <f>IF($F51=DATA!$A$1,DATA!$D$1,IF(ข้อมูลประกอบ!$F51=DATA!$A$2,DATA!$D$2,IF(ข้อมูลประกอบ!$F51=DATA!$A$3,DATA!$D$3,IF(ข้อมูลประกอบ!$F51=DATA!$A$4,DATA!$D$4,IF(ข้อมูลประกอบ!$F51=DATA!$A$5,DATA!$D$5,IF(ข้อมูลประกอบ!$F51=DATA!$A$6,DATA!$E$6,IF(ข้อมูลประกอบ!$F51=DATA!$A$7,DATA!$D$7,IF(ข้อมูลประกอบ!$F51=DATA!$A$8,DATA!$D$8))))))))</f>
        <v>0</v>
      </c>
      <c r="U51" s="103">
        <f t="shared" si="16"/>
        <v>0</v>
      </c>
      <c r="V51" s="99">
        <f>IF($F51=DATA!$A$1,DATA!$D$1,IF(ข้อมูลประกอบ!$F51=DATA!$A$2,DATA!$D$2,IF(ข้อมูลประกอบ!$F51=DATA!$A$3,DATA!$D$3,IF(ข้อมูลประกอบ!$F51=DATA!$A$4,DATA!$D$4,IF(ข้อมูลประกอบ!$F51=DATA!$A$5,DATA!$D$5,IF(ข้อมูลประกอบ!$F51=DATA!$A$6,DATA!$D$6,IF(ข้อมูลประกอบ!$F51=DATA!$A$7,DATA!$B$7,IF(ข้อมูลประกอบ!$F51=DATA!$A$8,DATA!$D$8))))))))</f>
        <v>0</v>
      </c>
      <c r="W51" s="99">
        <f>IF($F51=DATA!$A$1,DATA!$D$1,IF(ข้อมูลประกอบ!$F51=DATA!$A$2,DATA!$D$2,IF(ข้อมูลประกอบ!$F51=DATA!$A$3,DATA!$D$3,IF(ข้อมูลประกอบ!$F51=DATA!$A$4,DATA!$D$4,IF(ข้อมูลประกอบ!$F51=DATA!$A$5,DATA!$D$5,IF(ข้อมูลประกอบ!$F51=DATA!$A$6,DATA!$D$6,IF(ข้อมูลประกอบ!$F51=DATA!$A$7,DATA!$C$7,IF(ข้อมูลประกอบ!$F51=DATA!$A$8,DATA!$D$8))))))))</f>
        <v>0</v>
      </c>
      <c r="X51" s="104">
        <f t="shared" si="17"/>
        <v>0</v>
      </c>
      <c r="Y51" s="105">
        <f t="shared" si="15"/>
        <v>0</v>
      </c>
    </row>
    <row r="52" spans="1:25" s="108" customFormat="1" ht="48" x14ac:dyDescent="0.3">
      <c r="A52" s="94">
        <v>44</v>
      </c>
      <c r="B52" s="97"/>
      <c r="C52" s="96"/>
      <c r="D52" s="96" t="s">
        <v>63</v>
      </c>
      <c r="E52" s="97"/>
      <c r="F52" s="98" t="s">
        <v>64</v>
      </c>
      <c r="G52" s="98" t="s">
        <v>63</v>
      </c>
      <c r="H52" s="96">
        <v>0</v>
      </c>
      <c r="I52" s="99">
        <f t="shared" si="6"/>
        <v>0</v>
      </c>
      <c r="J52" s="99">
        <f t="shared" si="7"/>
        <v>0</v>
      </c>
      <c r="K52" s="99">
        <f t="shared" si="8"/>
        <v>0</v>
      </c>
      <c r="L52" s="99">
        <f t="shared" si="9"/>
        <v>0</v>
      </c>
      <c r="M52" s="100">
        <f t="shared" si="10"/>
        <v>0</v>
      </c>
      <c r="N52" s="99">
        <f>IF(F52=DATA!$A$1,DATA!$D$1,IF(ข้อมูลประกอบ!F52=DATA!$A$2,DATA!$D$2,IF(ข้อมูลประกอบ!F52=DATA!$A$3,DATA!$D$3,IF(ข้อมูลประกอบ!F52=DATA!$A$4,DATA!$D$4,IF(ข้อมูลประกอบ!F52=DATA!$A$5,DATA!$B$5,IF(ข้อมูลประกอบ!F52=DATA!$A$6,DATA!$D$6,IF(ข้อมูลประกอบ!F52=DATA!$A$7,DATA!$D$7,IF(ข้อมูลประกอบ!F52=DATA!$A$8,DATA!$D$8))))))))</f>
        <v>0</v>
      </c>
      <c r="O52" s="101">
        <f t="shared" si="11"/>
        <v>0</v>
      </c>
      <c r="P52" s="102">
        <f>IF(F52=DATA!$A$1,DATA!$C$1,IF(ข้อมูลประกอบ!F52=DATA!$A$2,DATA!$C$2,IF(ข้อมูลประกอบ!F52=DATA!$A$3,DATA!$C$3,IF(ข้อมูลประกอบ!F52=DATA!$A$4,DATA!$C$4,IF(ข้อมูลประกอบ!F52=DATA!$A$5,DATA!$C$5,IF(ข้อมูลประกอบ!F52=DATA!$A$6,DATA!$D$6,IF(ข้อมูลประกอบ!F52=DATA!$A$7,DATA!$D$7,IF(ข้อมูลประกอบ!F52=DATA!$A$8,DATA!$B$8))))))))</f>
        <v>0</v>
      </c>
      <c r="Q52" s="102">
        <f t="shared" si="12"/>
        <v>0</v>
      </c>
      <c r="R52" s="99">
        <f>IF($F52=DATA!$A$1,DATA!$D$1,IF(ข้อมูลประกอบ!$F52=DATA!$A$2,DATA!$D$2,IF(ข้อมูลประกอบ!$F52=DATA!$A$3,DATA!$D$3,IF(ข้อมูลประกอบ!$F52=DATA!$A$4,DATA!$D$4,IF(ข้อมูลประกอบ!$F52=DATA!$A$5,DATA!$D$5,IF(ข้อมูลประกอบ!$F52=DATA!$A$6,DATA!$B$6,IF(ข้อมูลประกอบ!$F52=DATA!$A$7,DATA!$D$7,IF(ข้อมูลประกอบ!$F52=DATA!$A$8,DATA!$D$8))))))))</f>
        <v>0</v>
      </c>
      <c r="S52" s="99">
        <f>IF($F52=DATA!$A$1,DATA!$D$1,IF(ข้อมูลประกอบ!$F52=DATA!$A$2,DATA!$D$2,IF(ข้อมูลประกอบ!$F52=DATA!$A$3,DATA!$D$3,IF(ข้อมูลประกอบ!$F52=DATA!$A$4,DATA!$D$4,IF(ข้อมูลประกอบ!$F52=DATA!$A$5,DATA!$D$5,IF(ข้อมูลประกอบ!$F52=DATA!$A$6,DATA!$C$6,IF(ข้อมูลประกอบ!$F52=DATA!$A$7,DATA!$D$7,IF(ข้อมูลประกอบ!$F52=DATA!$A$8,DATA!$D$8))))))))</f>
        <v>0</v>
      </c>
      <c r="T52" s="99">
        <f>IF($F52=DATA!$A$1,DATA!$D$1,IF(ข้อมูลประกอบ!$F52=DATA!$A$2,DATA!$D$2,IF(ข้อมูลประกอบ!$F52=DATA!$A$3,DATA!$D$3,IF(ข้อมูลประกอบ!$F52=DATA!$A$4,DATA!$D$4,IF(ข้อมูลประกอบ!$F52=DATA!$A$5,DATA!$D$5,IF(ข้อมูลประกอบ!$F52=DATA!$A$6,DATA!$E$6,IF(ข้อมูลประกอบ!$F52=DATA!$A$7,DATA!$D$7,IF(ข้อมูลประกอบ!$F52=DATA!$A$8,DATA!$D$8))))))))</f>
        <v>0</v>
      </c>
      <c r="U52" s="103">
        <f t="shared" si="16"/>
        <v>0</v>
      </c>
      <c r="V52" s="99">
        <f>IF($F52=DATA!$A$1,DATA!$D$1,IF(ข้อมูลประกอบ!$F52=DATA!$A$2,DATA!$D$2,IF(ข้อมูลประกอบ!$F52=DATA!$A$3,DATA!$D$3,IF(ข้อมูลประกอบ!$F52=DATA!$A$4,DATA!$D$4,IF(ข้อมูลประกอบ!$F52=DATA!$A$5,DATA!$D$5,IF(ข้อมูลประกอบ!$F52=DATA!$A$6,DATA!$D$6,IF(ข้อมูลประกอบ!$F52=DATA!$A$7,DATA!$B$7,IF(ข้อมูลประกอบ!$F52=DATA!$A$8,DATA!$D$8))))))))</f>
        <v>0</v>
      </c>
      <c r="W52" s="99">
        <f>IF($F52=DATA!$A$1,DATA!$D$1,IF(ข้อมูลประกอบ!$F52=DATA!$A$2,DATA!$D$2,IF(ข้อมูลประกอบ!$F52=DATA!$A$3,DATA!$D$3,IF(ข้อมูลประกอบ!$F52=DATA!$A$4,DATA!$D$4,IF(ข้อมูลประกอบ!$F52=DATA!$A$5,DATA!$D$5,IF(ข้อมูลประกอบ!$F52=DATA!$A$6,DATA!$D$6,IF(ข้อมูลประกอบ!$F52=DATA!$A$7,DATA!$C$7,IF(ข้อมูลประกอบ!$F52=DATA!$A$8,DATA!$D$8))))))))</f>
        <v>0</v>
      </c>
      <c r="X52" s="104">
        <f t="shared" si="17"/>
        <v>0</v>
      </c>
      <c r="Y52" s="105">
        <f t="shared" si="15"/>
        <v>0</v>
      </c>
    </row>
    <row r="53" spans="1:25" s="108" customFormat="1" ht="48" x14ac:dyDescent="0.3">
      <c r="A53" s="94">
        <v>45</v>
      </c>
      <c r="B53" s="97"/>
      <c r="C53" s="96"/>
      <c r="D53" s="96" t="s">
        <v>63</v>
      </c>
      <c r="E53" s="97"/>
      <c r="F53" s="98" t="s">
        <v>64</v>
      </c>
      <c r="G53" s="98" t="s">
        <v>63</v>
      </c>
      <c r="H53" s="96">
        <v>0</v>
      </c>
      <c r="I53" s="99">
        <f t="shared" si="6"/>
        <v>0</v>
      </c>
      <c r="J53" s="99">
        <f t="shared" si="7"/>
        <v>0</v>
      </c>
      <c r="K53" s="99">
        <f t="shared" si="8"/>
        <v>0</v>
      </c>
      <c r="L53" s="99">
        <f t="shared" si="9"/>
        <v>0</v>
      </c>
      <c r="M53" s="100">
        <f t="shared" si="10"/>
        <v>0</v>
      </c>
      <c r="N53" s="99">
        <f>IF(F53=DATA!$A$1,DATA!$D$1,IF(ข้อมูลประกอบ!F53=DATA!$A$2,DATA!$D$2,IF(ข้อมูลประกอบ!F53=DATA!$A$3,DATA!$D$3,IF(ข้อมูลประกอบ!F53=DATA!$A$4,DATA!$D$4,IF(ข้อมูลประกอบ!F53=DATA!$A$5,DATA!$B$5,IF(ข้อมูลประกอบ!F53=DATA!$A$6,DATA!$D$6,IF(ข้อมูลประกอบ!F53=DATA!$A$7,DATA!$D$7,IF(ข้อมูลประกอบ!F53=DATA!$A$8,DATA!$D$8))))))))</f>
        <v>0</v>
      </c>
      <c r="O53" s="101">
        <f t="shared" si="11"/>
        <v>0</v>
      </c>
      <c r="P53" s="102">
        <f>IF(F53=DATA!$A$1,DATA!$C$1,IF(ข้อมูลประกอบ!F53=DATA!$A$2,DATA!$C$2,IF(ข้อมูลประกอบ!F53=DATA!$A$3,DATA!$C$3,IF(ข้อมูลประกอบ!F53=DATA!$A$4,DATA!$C$4,IF(ข้อมูลประกอบ!F53=DATA!$A$5,DATA!$C$5,IF(ข้อมูลประกอบ!F53=DATA!$A$6,DATA!$D$6,IF(ข้อมูลประกอบ!F53=DATA!$A$7,DATA!$D$7,IF(ข้อมูลประกอบ!F53=DATA!$A$8,DATA!$B$8))))))))</f>
        <v>0</v>
      </c>
      <c r="Q53" s="102">
        <f t="shared" si="12"/>
        <v>0</v>
      </c>
      <c r="R53" s="99">
        <f>IF($F53=DATA!$A$1,DATA!$D$1,IF(ข้อมูลประกอบ!$F53=DATA!$A$2,DATA!$D$2,IF(ข้อมูลประกอบ!$F53=DATA!$A$3,DATA!$D$3,IF(ข้อมูลประกอบ!$F53=DATA!$A$4,DATA!$D$4,IF(ข้อมูลประกอบ!$F53=DATA!$A$5,DATA!$D$5,IF(ข้อมูลประกอบ!$F53=DATA!$A$6,DATA!$B$6,IF(ข้อมูลประกอบ!$F53=DATA!$A$7,DATA!$D$7,IF(ข้อมูลประกอบ!$F53=DATA!$A$8,DATA!$D$8))))))))</f>
        <v>0</v>
      </c>
      <c r="S53" s="99">
        <f>IF($F53=DATA!$A$1,DATA!$D$1,IF(ข้อมูลประกอบ!$F53=DATA!$A$2,DATA!$D$2,IF(ข้อมูลประกอบ!$F53=DATA!$A$3,DATA!$D$3,IF(ข้อมูลประกอบ!$F53=DATA!$A$4,DATA!$D$4,IF(ข้อมูลประกอบ!$F53=DATA!$A$5,DATA!$D$5,IF(ข้อมูลประกอบ!$F53=DATA!$A$6,DATA!$C$6,IF(ข้อมูลประกอบ!$F53=DATA!$A$7,DATA!$D$7,IF(ข้อมูลประกอบ!$F53=DATA!$A$8,DATA!$D$8))))))))</f>
        <v>0</v>
      </c>
      <c r="T53" s="99">
        <f>IF($F53=DATA!$A$1,DATA!$D$1,IF(ข้อมูลประกอบ!$F53=DATA!$A$2,DATA!$D$2,IF(ข้อมูลประกอบ!$F53=DATA!$A$3,DATA!$D$3,IF(ข้อมูลประกอบ!$F53=DATA!$A$4,DATA!$D$4,IF(ข้อมูลประกอบ!$F53=DATA!$A$5,DATA!$D$5,IF(ข้อมูลประกอบ!$F53=DATA!$A$6,DATA!$E$6,IF(ข้อมูลประกอบ!$F53=DATA!$A$7,DATA!$D$7,IF(ข้อมูลประกอบ!$F53=DATA!$A$8,DATA!$D$8))))))))</f>
        <v>0</v>
      </c>
      <c r="U53" s="103">
        <f t="shared" si="16"/>
        <v>0</v>
      </c>
      <c r="V53" s="99">
        <f>IF($F53=DATA!$A$1,DATA!$D$1,IF(ข้อมูลประกอบ!$F53=DATA!$A$2,DATA!$D$2,IF(ข้อมูลประกอบ!$F53=DATA!$A$3,DATA!$D$3,IF(ข้อมูลประกอบ!$F53=DATA!$A$4,DATA!$D$4,IF(ข้อมูลประกอบ!$F53=DATA!$A$5,DATA!$D$5,IF(ข้อมูลประกอบ!$F53=DATA!$A$6,DATA!$D$6,IF(ข้อมูลประกอบ!$F53=DATA!$A$7,DATA!$B$7,IF(ข้อมูลประกอบ!$F53=DATA!$A$8,DATA!$D$8))))))))</f>
        <v>0</v>
      </c>
      <c r="W53" s="99">
        <f>IF($F53=DATA!$A$1,DATA!$D$1,IF(ข้อมูลประกอบ!$F53=DATA!$A$2,DATA!$D$2,IF(ข้อมูลประกอบ!$F53=DATA!$A$3,DATA!$D$3,IF(ข้อมูลประกอบ!$F53=DATA!$A$4,DATA!$D$4,IF(ข้อมูลประกอบ!$F53=DATA!$A$5,DATA!$D$5,IF(ข้อมูลประกอบ!$F53=DATA!$A$6,DATA!$D$6,IF(ข้อมูลประกอบ!$F53=DATA!$A$7,DATA!$C$7,IF(ข้อมูลประกอบ!$F53=DATA!$A$8,DATA!$D$8))))))))</f>
        <v>0</v>
      </c>
      <c r="X53" s="104">
        <f t="shared" si="17"/>
        <v>0</v>
      </c>
      <c r="Y53" s="105">
        <f t="shared" si="15"/>
        <v>0</v>
      </c>
    </row>
    <row r="54" spans="1:25" s="108" customFormat="1" ht="48" x14ac:dyDescent="0.3">
      <c r="A54" s="109">
        <v>46</v>
      </c>
      <c r="B54" s="95"/>
      <c r="C54" s="110"/>
      <c r="D54" s="96" t="s">
        <v>63</v>
      </c>
      <c r="E54" s="95"/>
      <c r="F54" s="98" t="s">
        <v>64</v>
      </c>
      <c r="G54" s="98" t="s">
        <v>63</v>
      </c>
      <c r="H54" s="96">
        <v>0</v>
      </c>
      <c r="I54" s="99">
        <f t="shared" si="6"/>
        <v>0</v>
      </c>
      <c r="J54" s="99">
        <f t="shared" si="7"/>
        <v>0</v>
      </c>
      <c r="K54" s="99">
        <f t="shared" si="8"/>
        <v>0</v>
      </c>
      <c r="L54" s="99">
        <f t="shared" si="9"/>
        <v>0</v>
      </c>
      <c r="M54" s="100">
        <f t="shared" ref="M54:M70" si="18">SUM(J54+L54)*12</f>
        <v>0</v>
      </c>
      <c r="N54" s="99">
        <f>IF(F54=DATA!$A$1,DATA!$D$1,IF(ข้อมูลประกอบ!F54=DATA!$A$2,DATA!$D$2,IF(ข้อมูลประกอบ!F54=DATA!$A$3,DATA!$D$3,IF(ข้อมูลประกอบ!F54=DATA!$A$4,DATA!$D$4,IF(ข้อมูลประกอบ!F54=DATA!$A$5,DATA!$B$5,IF(ข้อมูลประกอบ!F54=DATA!$A$6,DATA!$D$6,IF(ข้อมูลประกอบ!F54=DATA!$A$7,DATA!$D$7,IF(ข้อมูลประกอบ!F54=DATA!$A$8,DATA!$D$8))))))))</f>
        <v>0</v>
      </c>
      <c r="O54" s="101">
        <f t="shared" ref="O54:O70" si="19">N54*12</f>
        <v>0</v>
      </c>
      <c r="P54" s="102">
        <f>IF(F54=DATA!$A$1,DATA!$C$1,IF(ข้อมูลประกอบ!F54=DATA!$A$2,DATA!$C$2,IF(ข้อมูลประกอบ!F54=DATA!$A$3,DATA!$C$3,IF(ข้อมูลประกอบ!F54=DATA!$A$4,DATA!$C$4,IF(ข้อมูลประกอบ!F54=DATA!$A$5,DATA!$C$5,IF(ข้อมูลประกอบ!F54=DATA!$A$6,DATA!$D$6,IF(ข้อมูลประกอบ!F54=DATA!$A$7,DATA!$D$7,IF(ข้อมูลประกอบ!F54=DATA!$A$8,DATA!$B$8))))))))</f>
        <v>0</v>
      </c>
      <c r="Q54" s="102">
        <f t="shared" ref="Q54:Q70" si="20">P54*12</f>
        <v>0</v>
      </c>
      <c r="R54" s="99">
        <f>IF($F54=DATA!$A$1,DATA!$D$1,IF(ข้อมูลประกอบ!$F54=DATA!$A$2,DATA!$D$2,IF(ข้อมูลประกอบ!$F54=DATA!$A$3,DATA!$D$3,IF(ข้อมูลประกอบ!$F54=DATA!$A$4,DATA!$D$4,IF(ข้อมูลประกอบ!$F54=DATA!$A$5,DATA!$D$5,IF(ข้อมูลประกอบ!$F54=DATA!$A$6,DATA!$B$6,IF(ข้อมูลประกอบ!$F54=DATA!$A$7,DATA!$D$7,IF(ข้อมูลประกอบ!$F54=DATA!$A$8,DATA!$D$8))))))))</f>
        <v>0</v>
      </c>
      <c r="S54" s="99">
        <f>IF($F54=DATA!$A$1,DATA!$D$1,IF(ข้อมูลประกอบ!$F54=DATA!$A$2,DATA!$D$2,IF(ข้อมูลประกอบ!$F54=DATA!$A$3,DATA!$D$3,IF(ข้อมูลประกอบ!$F54=DATA!$A$4,DATA!$D$4,IF(ข้อมูลประกอบ!$F54=DATA!$A$5,DATA!$D$5,IF(ข้อมูลประกอบ!$F54=DATA!$A$6,DATA!$C$6,IF(ข้อมูลประกอบ!$F54=DATA!$A$7,DATA!$D$7,IF(ข้อมูลประกอบ!$F54=DATA!$A$8,DATA!$D$8))))))))</f>
        <v>0</v>
      </c>
      <c r="T54" s="99">
        <f>IF($F54=DATA!$A$1,DATA!$D$1,IF(ข้อมูลประกอบ!$F54=DATA!$A$2,DATA!$D$2,IF(ข้อมูลประกอบ!$F54=DATA!$A$3,DATA!$D$3,IF(ข้อมูลประกอบ!$F54=DATA!$A$4,DATA!$D$4,IF(ข้อมูลประกอบ!$F54=DATA!$A$5,DATA!$D$5,IF(ข้อมูลประกอบ!$F54=DATA!$A$6,DATA!$E$6,IF(ข้อมูลประกอบ!$F54=DATA!$A$7,DATA!$D$7,IF(ข้อมูลประกอบ!$F54=DATA!$A$8,DATA!$D$8))))))))</f>
        <v>0</v>
      </c>
      <c r="U54" s="103">
        <f t="shared" ref="U54:U70" si="21">R54*S54*T54</f>
        <v>0</v>
      </c>
      <c r="V54" s="99">
        <f>IF($F54=DATA!$A$1,DATA!$D$1,IF(ข้อมูลประกอบ!$F54=DATA!$A$2,DATA!$D$2,IF(ข้อมูลประกอบ!$F54=DATA!$A$3,DATA!$D$3,IF(ข้อมูลประกอบ!$F54=DATA!$A$4,DATA!$D$4,IF(ข้อมูลประกอบ!$F54=DATA!$A$5,DATA!$D$5,IF(ข้อมูลประกอบ!$F54=DATA!$A$6,DATA!$D$6,IF(ข้อมูลประกอบ!$F54=DATA!$A$7,DATA!$B$7,IF(ข้อมูลประกอบ!$F54=DATA!$A$8,DATA!$D$8))))))))</f>
        <v>0</v>
      </c>
      <c r="W54" s="99">
        <f>IF($F54=DATA!$A$1,DATA!$D$1,IF(ข้อมูลประกอบ!$F54=DATA!$A$2,DATA!$D$2,IF(ข้อมูลประกอบ!$F54=DATA!$A$3,DATA!$D$3,IF(ข้อมูลประกอบ!$F54=DATA!$A$4,DATA!$D$4,IF(ข้อมูลประกอบ!$F54=DATA!$A$5,DATA!$D$5,IF(ข้อมูลประกอบ!$F54=DATA!$A$6,DATA!$D$6,IF(ข้อมูลประกอบ!$F54=DATA!$A$7,DATA!$C$7,IF(ข้อมูลประกอบ!$F54=DATA!$A$8,DATA!$D$8))))))))</f>
        <v>0</v>
      </c>
      <c r="X54" s="104">
        <f t="shared" ref="X54:X70" si="22">V54*W54</f>
        <v>0</v>
      </c>
      <c r="Y54" s="105">
        <f t="shared" ref="Y54:Y70" si="23">SUM(M54,O54,Q54,U54,X54)</f>
        <v>0</v>
      </c>
    </row>
    <row r="55" spans="1:25" s="108" customFormat="1" ht="48" x14ac:dyDescent="0.3">
      <c r="A55" s="109">
        <v>47</v>
      </c>
      <c r="B55" s="95"/>
      <c r="C55" s="110"/>
      <c r="D55" s="96" t="s">
        <v>63</v>
      </c>
      <c r="E55" s="95"/>
      <c r="F55" s="98" t="s">
        <v>64</v>
      </c>
      <c r="G55" s="98" t="s">
        <v>63</v>
      </c>
      <c r="H55" s="96">
        <v>0</v>
      </c>
      <c r="I55" s="99">
        <f t="shared" si="6"/>
        <v>0</v>
      </c>
      <c r="J55" s="99">
        <f t="shared" si="7"/>
        <v>0</v>
      </c>
      <c r="K55" s="99">
        <f t="shared" si="8"/>
        <v>0</v>
      </c>
      <c r="L55" s="99">
        <f t="shared" si="9"/>
        <v>0</v>
      </c>
      <c r="M55" s="100">
        <f t="shared" si="18"/>
        <v>0</v>
      </c>
      <c r="N55" s="99">
        <f>IF(F55=DATA!$A$1,DATA!$D$1,IF(ข้อมูลประกอบ!F55=DATA!$A$2,DATA!$D$2,IF(ข้อมูลประกอบ!F55=DATA!$A$3,DATA!$D$3,IF(ข้อมูลประกอบ!F55=DATA!$A$4,DATA!$D$4,IF(ข้อมูลประกอบ!F55=DATA!$A$5,DATA!$B$5,IF(ข้อมูลประกอบ!F55=DATA!$A$6,DATA!$D$6,IF(ข้อมูลประกอบ!F55=DATA!$A$7,DATA!$D$7,IF(ข้อมูลประกอบ!F55=DATA!$A$8,DATA!$D$8))))))))</f>
        <v>0</v>
      </c>
      <c r="O55" s="101">
        <f t="shared" si="19"/>
        <v>0</v>
      </c>
      <c r="P55" s="102">
        <f>IF(F55=DATA!$A$1,DATA!$C$1,IF(ข้อมูลประกอบ!F55=DATA!$A$2,DATA!$C$2,IF(ข้อมูลประกอบ!F55=DATA!$A$3,DATA!$C$3,IF(ข้อมูลประกอบ!F55=DATA!$A$4,DATA!$C$4,IF(ข้อมูลประกอบ!F55=DATA!$A$5,DATA!$C$5,IF(ข้อมูลประกอบ!F55=DATA!$A$6,DATA!$D$6,IF(ข้อมูลประกอบ!F55=DATA!$A$7,DATA!$D$7,IF(ข้อมูลประกอบ!F55=DATA!$A$8,DATA!$B$8))))))))</f>
        <v>0</v>
      </c>
      <c r="Q55" s="102">
        <f t="shared" si="20"/>
        <v>0</v>
      </c>
      <c r="R55" s="99">
        <f>IF($F55=DATA!$A$1,DATA!$D$1,IF(ข้อมูลประกอบ!$F55=DATA!$A$2,DATA!$D$2,IF(ข้อมูลประกอบ!$F55=DATA!$A$3,DATA!$D$3,IF(ข้อมูลประกอบ!$F55=DATA!$A$4,DATA!$D$4,IF(ข้อมูลประกอบ!$F55=DATA!$A$5,DATA!$D$5,IF(ข้อมูลประกอบ!$F55=DATA!$A$6,DATA!$B$6,IF(ข้อมูลประกอบ!$F55=DATA!$A$7,DATA!$D$7,IF(ข้อมูลประกอบ!$F55=DATA!$A$8,DATA!$D$8))))))))</f>
        <v>0</v>
      </c>
      <c r="S55" s="99">
        <f>IF($F55=DATA!$A$1,DATA!$D$1,IF(ข้อมูลประกอบ!$F55=DATA!$A$2,DATA!$D$2,IF(ข้อมูลประกอบ!$F55=DATA!$A$3,DATA!$D$3,IF(ข้อมูลประกอบ!$F55=DATA!$A$4,DATA!$D$4,IF(ข้อมูลประกอบ!$F55=DATA!$A$5,DATA!$D$5,IF(ข้อมูลประกอบ!$F55=DATA!$A$6,DATA!$C$6,IF(ข้อมูลประกอบ!$F55=DATA!$A$7,DATA!$D$7,IF(ข้อมูลประกอบ!$F55=DATA!$A$8,DATA!$D$8))))))))</f>
        <v>0</v>
      </c>
      <c r="T55" s="99">
        <f>IF($F55=DATA!$A$1,DATA!$D$1,IF(ข้อมูลประกอบ!$F55=DATA!$A$2,DATA!$D$2,IF(ข้อมูลประกอบ!$F55=DATA!$A$3,DATA!$D$3,IF(ข้อมูลประกอบ!$F55=DATA!$A$4,DATA!$D$4,IF(ข้อมูลประกอบ!$F55=DATA!$A$5,DATA!$D$5,IF(ข้อมูลประกอบ!$F55=DATA!$A$6,DATA!$E$6,IF(ข้อมูลประกอบ!$F55=DATA!$A$7,DATA!$D$7,IF(ข้อมูลประกอบ!$F55=DATA!$A$8,DATA!$D$8))))))))</f>
        <v>0</v>
      </c>
      <c r="U55" s="103">
        <f t="shared" si="21"/>
        <v>0</v>
      </c>
      <c r="V55" s="99">
        <f>IF($F55=DATA!$A$1,DATA!$D$1,IF(ข้อมูลประกอบ!$F55=DATA!$A$2,DATA!$D$2,IF(ข้อมูลประกอบ!$F55=DATA!$A$3,DATA!$D$3,IF(ข้อมูลประกอบ!$F55=DATA!$A$4,DATA!$D$4,IF(ข้อมูลประกอบ!$F55=DATA!$A$5,DATA!$D$5,IF(ข้อมูลประกอบ!$F55=DATA!$A$6,DATA!$D$6,IF(ข้อมูลประกอบ!$F55=DATA!$A$7,DATA!$B$7,IF(ข้อมูลประกอบ!$F55=DATA!$A$8,DATA!$D$8))))))))</f>
        <v>0</v>
      </c>
      <c r="W55" s="99">
        <f>IF($F55=DATA!$A$1,DATA!$D$1,IF(ข้อมูลประกอบ!$F55=DATA!$A$2,DATA!$D$2,IF(ข้อมูลประกอบ!$F55=DATA!$A$3,DATA!$D$3,IF(ข้อมูลประกอบ!$F55=DATA!$A$4,DATA!$D$4,IF(ข้อมูลประกอบ!$F55=DATA!$A$5,DATA!$D$5,IF(ข้อมูลประกอบ!$F55=DATA!$A$6,DATA!$D$6,IF(ข้อมูลประกอบ!$F55=DATA!$A$7,DATA!$C$7,IF(ข้อมูลประกอบ!$F55=DATA!$A$8,DATA!$D$8))))))))</f>
        <v>0</v>
      </c>
      <c r="X55" s="104">
        <f t="shared" si="22"/>
        <v>0</v>
      </c>
      <c r="Y55" s="105">
        <f t="shared" si="23"/>
        <v>0</v>
      </c>
    </row>
    <row r="56" spans="1:25" s="108" customFormat="1" ht="48" x14ac:dyDescent="0.3">
      <c r="A56" s="109">
        <v>48</v>
      </c>
      <c r="B56" s="95"/>
      <c r="C56" s="110"/>
      <c r="D56" s="96" t="s">
        <v>63</v>
      </c>
      <c r="E56" s="95"/>
      <c r="F56" s="98" t="s">
        <v>64</v>
      </c>
      <c r="G56" s="98" t="s">
        <v>63</v>
      </c>
      <c r="H56" s="96">
        <v>0</v>
      </c>
      <c r="I56" s="99">
        <f t="shared" si="6"/>
        <v>0</v>
      </c>
      <c r="J56" s="99">
        <f t="shared" si="7"/>
        <v>0</v>
      </c>
      <c r="K56" s="99">
        <f t="shared" si="8"/>
        <v>0</v>
      </c>
      <c r="L56" s="99">
        <f t="shared" si="9"/>
        <v>0</v>
      </c>
      <c r="M56" s="100">
        <f t="shared" si="18"/>
        <v>0</v>
      </c>
      <c r="N56" s="99">
        <f>IF(F56=DATA!$A$1,DATA!$D$1,IF(ข้อมูลประกอบ!F56=DATA!$A$2,DATA!$D$2,IF(ข้อมูลประกอบ!F56=DATA!$A$3,DATA!$D$3,IF(ข้อมูลประกอบ!F56=DATA!$A$4,DATA!$D$4,IF(ข้อมูลประกอบ!F56=DATA!$A$5,DATA!$B$5,IF(ข้อมูลประกอบ!F56=DATA!$A$6,DATA!$D$6,IF(ข้อมูลประกอบ!F56=DATA!$A$7,DATA!$D$7,IF(ข้อมูลประกอบ!F56=DATA!$A$8,DATA!$D$8))))))))</f>
        <v>0</v>
      </c>
      <c r="O56" s="101">
        <f t="shared" si="19"/>
        <v>0</v>
      </c>
      <c r="P56" s="102">
        <f>IF(F56=DATA!$A$1,DATA!$C$1,IF(ข้อมูลประกอบ!F56=DATA!$A$2,DATA!$C$2,IF(ข้อมูลประกอบ!F56=DATA!$A$3,DATA!$C$3,IF(ข้อมูลประกอบ!F56=DATA!$A$4,DATA!$C$4,IF(ข้อมูลประกอบ!F56=DATA!$A$5,DATA!$C$5,IF(ข้อมูลประกอบ!F56=DATA!$A$6,DATA!$D$6,IF(ข้อมูลประกอบ!F56=DATA!$A$7,DATA!$D$7,IF(ข้อมูลประกอบ!F56=DATA!$A$8,DATA!$B$8))))))))</f>
        <v>0</v>
      </c>
      <c r="Q56" s="102">
        <f t="shared" si="20"/>
        <v>0</v>
      </c>
      <c r="R56" s="99">
        <f>IF($F56=DATA!$A$1,DATA!$D$1,IF(ข้อมูลประกอบ!$F56=DATA!$A$2,DATA!$D$2,IF(ข้อมูลประกอบ!$F56=DATA!$A$3,DATA!$D$3,IF(ข้อมูลประกอบ!$F56=DATA!$A$4,DATA!$D$4,IF(ข้อมูลประกอบ!$F56=DATA!$A$5,DATA!$D$5,IF(ข้อมูลประกอบ!$F56=DATA!$A$6,DATA!$B$6,IF(ข้อมูลประกอบ!$F56=DATA!$A$7,DATA!$D$7,IF(ข้อมูลประกอบ!$F56=DATA!$A$8,DATA!$D$8))))))))</f>
        <v>0</v>
      </c>
      <c r="S56" s="99">
        <f>IF($F56=DATA!$A$1,DATA!$D$1,IF(ข้อมูลประกอบ!$F56=DATA!$A$2,DATA!$D$2,IF(ข้อมูลประกอบ!$F56=DATA!$A$3,DATA!$D$3,IF(ข้อมูลประกอบ!$F56=DATA!$A$4,DATA!$D$4,IF(ข้อมูลประกอบ!$F56=DATA!$A$5,DATA!$D$5,IF(ข้อมูลประกอบ!$F56=DATA!$A$6,DATA!$C$6,IF(ข้อมูลประกอบ!$F56=DATA!$A$7,DATA!$D$7,IF(ข้อมูลประกอบ!$F56=DATA!$A$8,DATA!$D$8))))))))</f>
        <v>0</v>
      </c>
      <c r="T56" s="99">
        <f>IF($F56=DATA!$A$1,DATA!$D$1,IF(ข้อมูลประกอบ!$F56=DATA!$A$2,DATA!$D$2,IF(ข้อมูลประกอบ!$F56=DATA!$A$3,DATA!$D$3,IF(ข้อมูลประกอบ!$F56=DATA!$A$4,DATA!$D$4,IF(ข้อมูลประกอบ!$F56=DATA!$A$5,DATA!$D$5,IF(ข้อมูลประกอบ!$F56=DATA!$A$6,DATA!$E$6,IF(ข้อมูลประกอบ!$F56=DATA!$A$7,DATA!$D$7,IF(ข้อมูลประกอบ!$F56=DATA!$A$8,DATA!$D$8))))))))</f>
        <v>0</v>
      </c>
      <c r="U56" s="103">
        <f t="shared" si="21"/>
        <v>0</v>
      </c>
      <c r="V56" s="99">
        <f>IF($F56=DATA!$A$1,DATA!$D$1,IF(ข้อมูลประกอบ!$F56=DATA!$A$2,DATA!$D$2,IF(ข้อมูลประกอบ!$F56=DATA!$A$3,DATA!$D$3,IF(ข้อมูลประกอบ!$F56=DATA!$A$4,DATA!$D$4,IF(ข้อมูลประกอบ!$F56=DATA!$A$5,DATA!$D$5,IF(ข้อมูลประกอบ!$F56=DATA!$A$6,DATA!$D$6,IF(ข้อมูลประกอบ!$F56=DATA!$A$7,DATA!$B$7,IF(ข้อมูลประกอบ!$F56=DATA!$A$8,DATA!$D$8))))))))</f>
        <v>0</v>
      </c>
      <c r="W56" s="99">
        <f>IF($F56=DATA!$A$1,DATA!$D$1,IF(ข้อมูลประกอบ!$F56=DATA!$A$2,DATA!$D$2,IF(ข้อมูลประกอบ!$F56=DATA!$A$3,DATA!$D$3,IF(ข้อมูลประกอบ!$F56=DATA!$A$4,DATA!$D$4,IF(ข้อมูลประกอบ!$F56=DATA!$A$5,DATA!$D$5,IF(ข้อมูลประกอบ!$F56=DATA!$A$6,DATA!$D$6,IF(ข้อมูลประกอบ!$F56=DATA!$A$7,DATA!$C$7,IF(ข้อมูลประกอบ!$F56=DATA!$A$8,DATA!$D$8))))))))</f>
        <v>0</v>
      </c>
      <c r="X56" s="104">
        <f t="shared" si="22"/>
        <v>0</v>
      </c>
      <c r="Y56" s="105">
        <f t="shared" si="23"/>
        <v>0</v>
      </c>
    </row>
    <row r="57" spans="1:25" s="108" customFormat="1" ht="48" x14ac:dyDescent="0.3">
      <c r="A57" s="109">
        <v>49</v>
      </c>
      <c r="B57" s="95"/>
      <c r="C57" s="110"/>
      <c r="D57" s="96" t="s">
        <v>63</v>
      </c>
      <c r="E57" s="95"/>
      <c r="F57" s="98" t="s">
        <v>64</v>
      </c>
      <c r="G57" s="98" t="s">
        <v>63</v>
      </c>
      <c r="H57" s="96">
        <v>0</v>
      </c>
      <c r="I57" s="99">
        <f t="shared" si="6"/>
        <v>0</v>
      </c>
      <c r="J57" s="99">
        <f t="shared" si="7"/>
        <v>0</v>
      </c>
      <c r="K57" s="99">
        <f t="shared" si="8"/>
        <v>0</v>
      </c>
      <c r="L57" s="99">
        <f t="shared" si="9"/>
        <v>0</v>
      </c>
      <c r="M57" s="100">
        <f t="shared" si="18"/>
        <v>0</v>
      </c>
      <c r="N57" s="99">
        <f>IF(F57=DATA!$A$1,DATA!$D$1,IF(ข้อมูลประกอบ!F57=DATA!$A$2,DATA!$D$2,IF(ข้อมูลประกอบ!F57=DATA!$A$3,DATA!$D$3,IF(ข้อมูลประกอบ!F57=DATA!$A$4,DATA!$D$4,IF(ข้อมูลประกอบ!F57=DATA!$A$5,DATA!$B$5,IF(ข้อมูลประกอบ!F57=DATA!$A$6,DATA!$D$6,IF(ข้อมูลประกอบ!F57=DATA!$A$7,DATA!$D$7,IF(ข้อมูลประกอบ!F57=DATA!$A$8,DATA!$D$8))))))))</f>
        <v>0</v>
      </c>
      <c r="O57" s="101">
        <f t="shared" si="19"/>
        <v>0</v>
      </c>
      <c r="P57" s="102">
        <f>IF(F57=DATA!$A$1,DATA!$C$1,IF(ข้อมูลประกอบ!F57=DATA!$A$2,DATA!$C$2,IF(ข้อมูลประกอบ!F57=DATA!$A$3,DATA!$C$3,IF(ข้อมูลประกอบ!F57=DATA!$A$4,DATA!$C$4,IF(ข้อมูลประกอบ!F57=DATA!$A$5,DATA!$C$5,IF(ข้อมูลประกอบ!F57=DATA!$A$6,DATA!$D$6,IF(ข้อมูลประกอบ!F57=DATA!$A$7,DATA!$D$7,IF(ข้อมูลประกอบ!F57=DATA!$A$8,DATA!$B$8))))))))</f>
        <v>0</v>
      </c>
      <c r="Q57" s="102">
        <f t="shared" si="20"/>
        <v>0</v>
      </c>
      <c r="R57" s="99">
        <f>IF($F57=DATA!$A$1,DATA!$D$1,IF(ข้อมูลประกอบ!$F57=DATA!$A$2,DATA!$D$2,IF(ข้อมูลประกอบ!$F57=DATA!$A$3,DATA!$D$3,IF(ข้อมูลประกอบ!$F57=DATA!$A$4,DATA!$D$4,IF(ข้อมูลประกอบ!$F57=DATA!$A$5,DATA!$D$5,IF(ข้อมูลประกอบ!$F57=DATA!$A$6,DATA!$B$6,IF(ข้อมูลประกอบ!$F57=DATA!$A$7,DATA!$D$7,IF(ข้อมูลประกอบ!$F57=DATA!$A$8,DATA!$D$8))))))))</f>
        <v>0</v>
      </c>
      <c r="S57" s="99">
        <f>IF($F57=DATA!$A$1,DATA!$D$1,IF(ข้อมูลประกอบ!$F57=DATA!$A$2,DATA!$D$2,IF(ข้อมูลประกอบ!$F57=DATA!$A$3,DATA!$D$3,IF(ข้อมูลประกอบ!$F57=DATA!$A$4,DATA!$D$4,IF(ข้อมูลประกอบ!$F57=DATA!$A$5,DATA!$D$5,IF(ข้อมูลประกอบ!$F57=DATA!$A$6,DATA!$C$6,IF(ข้อมูลประกอบ!$F57=DATA!$A$7,DATA!$D$7,IF(ข้อมูลประกอบ!$F57=DATA!$A$8,DATA!$D$8))))))))</f>
        <v>0</v>
      </c>
      <c r="T57" s="99">
        <f>IF($F57=DATA!$A$1,DATA!$D$1,IF(ข้อมูลประกอบ!$F57=DATA!$A$2,DATA!$D$2,IF(ข้อมูลประกอบ!$F57=DATA!$A$3,DATA!$D$3,IF(ข้อมูลประกอบ!$F57=DATA!$A$4,DATA!$D$4,IF(ข้อมูลประกอบ!$F57=DATA!$A$5,DATA!$D$5,IF(ข้อมูลประกอบ!$F57=DATA!$A$6,DATA!$E$6,IF(ข้อมูลประกอบ!$F57=DATA!$A$7,DATA!$D$7,IF(ข้อมูลประกอบ!$F57=DATA!$A$8,DATA!$D$8))))))))</f>
        <v>0</v>
      </c>
      <c r="U57" s="103">
        <f t="shared" si="21"/>
        <v>0</v>
      </c>
      <c r="V57" s="99">
        <f>IF($F57=DATA!$A$1,DATA!$D$1,IF(ข้อมูลประกอบ!$F57=DATA!$A$2,DATA!$D$2,IF(ข้อมูลประกอบ!$F57=DATA!$A$3,DATA!$D$3,IF(ข้อมูลประกอบ!$F57=DATA!$A$4,DATA!$D$4,IF(ข้อมูลประกอบ!$F57=DATA!$A$5,DATA!$D$5,IF(ข้อมูลประกอบ!$F57=DATA!$A$6,DATA!$D$6,IF(ข้อมูลประกอบ!$F57=DATA!$A$7,DATA!$B$7,IF(ข้อมูลประกอบ!$F57=DATA!$A$8,DATA!$D$8))))))))</f>
        <v>0</v>
      </c>
      <c r="W57" s="99">
        <f>IF($F57=DATA!$A$1,DATA!$D$1,IF(ข้อมูลประกอบ!$F57=DATA!$A$2,DATA!$D$2,IF(ข้อมูลประกอบ!$F57=DATA!$A$3,DATA!$D$3,IF(ข้อมูลประกอบ!$F57=DATA!$A$4,DATA!$D$4,IF(ข้อมูลประกอบ!$F57=DATA!$A$5,DATA!$D$5,IF(ข้อมูลประกอบ!$F57=DATA!$A$6,DATA!$D$6,IF(ข้อมูลประกอบ!$F57=DATA!$A$7,DATA!$C$7,IF(ข้อมูลประกอบ!$F57=DATA!$A$8,DATA!$D$8))))))))</f>
        <v>0</v>
      </c>
      <c r="X57" s="104">
        <f t="shared" si="22"/>
        <v>0</v>
      </c>
      <c r="Y57" s="105">
        <f t="shared" si="23"/>
        <v>0</v>
      </c>
    </row>
    <row r="58" spans="1:25" s="108" customFormat="1" ht="48" x14ac:dyDescent="0.3">
      <c r="A58" s="109">
        <v>50</v>
      </c>
      <c r="B58" s="95"/>
      <c r="C58" s="110"/>
      <c r="D58" s="96" t="s">
        <v>63</v>
      </c>
      <c r="E58" s="95"/>
      <c r="F58" s="98" t="s">
        <v>64</v>
      </c>
      <c r="G58" s="98" t="s">
        <v>63</v>
      </c>
      <c r="H58" s="96">
        <v>0</v>
      </c>
      <c r="I58" s="99">
        <f t="shared" si="6"/>
        <v>0</v>
      </c>
      <c r="J58" s="99">
        <f t="shared" si="7"/>
        <v>0</v>
      </c>
      <c r="K58" s="99">
        <f t="shared" si="8"/>
        <v>0</v>
      </c>
      <c r="L58" s="99">
        <f t="shared" si="9"/>
        <v>0</v>
      </c>
      <c r="M58" s="100">
        <f t="shared" si="18"/>
        <v>0</v>
      </c>
      <c r="N58" s="99">
        <f>IF(F58=DATA!$A$1,DATA!$D$1,IF(ข้อมูลประกอบ!F58=DATA!$A$2,DATA!$D$2,IF(ข้อมูลประกอบ!F58=DATA!$A$3,DATA!$D$3,IF(ข้อมูลประกอบ!F58=DATA!$A$4,DATA!$D$4,IF(ข้อมูลประกอบ!F58=DATA!$A$5,DATA!$B$5,IF(ข้อมูลประกอบ!F58=DATA!$A$6,DATA!$D$6,IF(ข้อมูลประกอบ!F58=DATA!$A$7,DATA!$D$7,IF(ข้อมูลประกอบ!F58=DATA!$A$8,DATA!$D$8))))))))</f>
        <v>0</v>
      </c>
      <c r="O58" s="101">
        <f t="shared" si="19"/>
        <v>0</v>
      </c>
      <c r="P58" s="102">
        <f>IF(F58=DATA!$A$1,DATA!$C$1,IF(ข้อมูลประกอบ!F58=DATA!$A$2,DATA!$C$2,IF(ข้อมูลประกอบ!F58=DATA!$A$3,DATA!$C$3,IF(ข้อมูลประกอบ!F58=DATA!$A$4,DATA!$C$4,IF(ข้อมูลประกอบ!F58=DATA!$A$5,DATA!$C$5,IF(ข้อมูลประกอบ!F58=DATA!$A$6,DATA!$D$6,IF(ข้อมูลประกอบ!F58=DATA!$A$7,DATA!$D$7,IF(ข้อมูลประกอบ!F58=DATA!$A$8,DATA!$B$8))))))))</f>
        <v>0</v>
      </c>
      <c r="Q58" s="102">
        <f t="shared" si="20"/>
        <v>0</v>
      </c>
      <c r="R58" s="99">
        <f>IF($F58=DATA!$A$1,DATA!$D$1,IF(ข้อมูลประกอบ!$F58=DATA!$A$2,DATA!$D$2,IF(ข้อมูลประกอบ!$F58=DATA!$A$3,DATA!$D$3,IF(ข้อมูลประกอบ!$F58=DATA!$A$4,DATA!$D$4,IF(ข้อมูลประกอบ!$F58=DATA!$A$5,DATA!$D$5,IF(ข้อมูลประกอบ!$F58=DATA!$A$6,DATA!$B$6,IF(ข้อมูลประกอบ!$F58=DATA!$A$7,DATA!$D$7,IF(ข้อมูลประกอบ!$F58=DATA!$A$8,DATA!$D$8))))))))</f>
        <v>0</v>
      </c>
      <c r="S58" s="99">
        <f>IF($F58=DATA!$A$1,DATA!$D$1,IF(ข้อมูลประกอบ!$F58=DATA!$A$2,DATA!$D$2,IF(ข้อมูลประกอบ!$F58=DATA!$A$3,DATA!$D$3,IF(ข้อมูลประกอบ!$F58=DATA!$A$4,DATA!$D$4,IF(ข้อมูลประกอบ!$F58=DATA!$A$5,DATA!$D$5,IF(ข้อมูลประกอบ!$F58=DATA!$A$6,DATA!$C$6,IF(ข้อมูลประกอบ!$F58=DATA!$A$7,DATA!$D$7,IF(ข้อมูลประกอบ!$F58=DATA!$A$8,DATA!$D$8))))))))</f>
        <v>0</v>
      </c>
      <c r="T58" s="99">
        <f>IF($F58=DATA!$A$1,DATA!$D$1,IF(ข้อมูลประกอบ!$F58=DATA!$A$2,DATA!$D$2,IF(ข้อมูลประกอบ!$F58=DATA!$A$3,DATA!$D$3,IF(ข้อมูลประกอบ!$F58=DATA!$A$4,DATA!$D$4,IF(ข้อมูลประกอบ!$F58=DATA!$A$5,DATA!$D$5,IF(ข้อมูลประกอบ!$F58=DATA!$A$6,DATA!$E$6,IF(ข้อมูลประกอบ!$F58=DATA!$A$7,DATA!$D$7,IF(ข้อมูลประกอบ!$F58=DATA!$A$8,DATA!$D$8))))))))</f>
        <v>0</v>
      </c>
      <c r="U58" s="103">
        <f t="shared" si="21"/>
        <v>0</v>
      </c>
      <c r="V58" s="99">
        <f>IF($F58=DATA!$A$1,DATA!$D$1,IF(ข้อมูลประกอบ!$F58=DATA!$A$2,DATA!$D$2,IF(ข้อมูลประกอบ!$F58=DATA!$A$3,DATA!$D$3,IF(ข้อมูลประกอบ!$F58=DATA!$A$4,DATA!$D$4,IF(ข้อมูลประกอบ!$F58=DATA!$A$5,DATA!$D$5,IF(ข้อมูลประกอบ!$F58=DATA!$A$6,DATA!$D$6,IF(ข้อมูลประกอบ!$F58=DATA!$A$7,DATA!$B$7,IF(ข้อมูลประกอบ!$F58=DATA!$A$8,DATA!$D$8))))))))</f>
        <v>0</v>
      </c>
      <c r="W58" s="99">
        <f>IF($F58=DATA!$A$1,DATA!$D$1,IF(ข้อมูลประกอบ!$F58=DATA!$A$2,DATA!$D$2,IF(ข้อมูลประกอบ!$F58=DATA!$A$3,DATA!$D$3,IF(ข้อมูลประกอบ!$F58=DATA!$A$4,DATA!$D$4,IF(ข้อมูลประกอบ!$F58=DATA!$A$5,DATA!$D$5,IF(ข้อมูลประกอบ!$F58=DATA!$A$6,DATA!$D$6,IF(ข้อมูลประกอบ!$F58=DATA!$A$7,DATA!$C$7,IF(ข้อมูลประกอบ!$F58=DATA!$A$8,DATA!$D$8))))))))</f>
        <v>0</v>
      </c>
      <c r="X58" s="104">
        <f t="shared" si="22"/>
        <v>0</v>
      </c>
      <c r="Y58" s="105">
        <f t="shared" si="23"/>
        <v>0</v>
      </c>
    </row>
    <row r="59" spans="1:25" s="108" customFormat="1" ht="48" x14ac:dyDescent="0.3">
      <c r="A59" s="109">
        <v>51</v>
      </c>
      <c r="B59" s="95"/>
      <c r="C59" s="110"/>
      <c r="D59" s="96" t="s">
        <v>63</v>
      </c>
      <c r="E59" s="95"/>
      <c r="F59" s="98" t="s">
        <v>64</v>
      </c>
      <c r="G59" s="98" t="s">
        <v>63</v>
      </c>
      <c r="H59" s="96">
        <v>0</v>
      </c>
      <c r="I59" s="99">
        <f t="shared" si="6"/>
        <v>0</v>
      </c>
      <c r="J59" s="99">
        <f t="shared" si="7"/>
        <v>0</v>
      </c>
      <c r="K59" s="99">
        <f t="shared" si="8"/>
        <v>0</v>
      </c>
      <c r="L59" s="99">
        <f t="shared" si="9"/>
        <v>0</v>
      </c>
      <c r="M59" s="100">
        <f t="shared" si="18"/>
        <v>0</v>
      </c>
      <c r="N59" s="99">
        <f>IF(F59=DATA!$A$1,DATA!$D$1,IF(ข้อมูลประกอบ!F59=DATA!$A$2,DATA!$D$2,IF(ข้อมูลประกอบ!F59=DATA!$A$3,DATA!$D$3,IF(ข้อมูลประกอบ!F59=DATA!$A$4,DATA!$D$4,IF(ข้อมูลประกอบ!F59=DATA!$A$5,DATA!$B$5,IF(ข้อมูลประกอบ!F59=DATA!$A$6,DATA!$D$6,IF(ข้อมูลประกอบ!F59=DATA!$A$7,DATA!$D$7,IF(ข้อมูลประกอบ!F59=DATA!$A$8,DATA!$D$8))))))))</f>
        <v>0</v>
      </c>
      <c r="O59" s="101">
        <f t="shared" si="19"/>
        <v>0</v>
      </c>
      <c r="P59" s="102">
        <f>IF(F59=DATA!$A$1,DATA!$C$1,IF(ข้อมูลประกอบ!F59=DATA!$A$2,DATA!$C$2,IF(ข้อมูลประกอบ!F59=DATA!$A$3,DATA!$C$3,IF(ข้อมูลประกอบ!F59=DATA!$A$4,DATA!$C$4,IF(ข้อมูลประกอบ!F59=DATA!$A$5,DATA!$C$5,IF(ข้อมูลประกอบ!F59=DATA!$A$6,DATA!$D$6,IF(ข้อมูลประกอบ!F59=DATA!$A$7,DATA!$D$7,IF(ข้อมูลประกอบ!F59=DATA!$A$8,DATA!$B$8))))))))</f>
        <v>0</v>
      </c>
      <c r="Q59" s="102">
        <f t="shared" si="20"/>
        <v>0</v>
      </c>
      <c r="R59" s="99">
        <f>IF($F59=DATA!$A$1,DATA!$D$1,IF(ข้อมูลประกอบ!$F59=DATA!$A$2,DATA!$D$2,IF(ข้อมูลประกอบ!$F59=DATA!$A$3,DATA!$D$3,IF(ข้อมูลประกอบ!$F59=DATA!$A$4,DATA!$D$4,IF(ข้อมูลประกอบ!$F59=DATA!$A$5,DATA!$D$5,IF(ข้อมูลประกอบ!$F59=DATA!$A$6,DATA!$B$6,IF(ข้อมูลประกอบ!$F59=DATA!$A$7,DATA!$D$7,IF(ข้อมูลประกอบ!$F59=DATA!$A$8,DATA!$D$8))))))))</f>
        <v>0</v>
      </c>
      <c r="S59" s="99">
        <f>IF($F59=DATA!$A$1,DATA!$D$1,IF(ข้อมูลประกอบ!$F59=DATA!$A$2,DATA!$D$2,IF(ข้อมูลประกอบ!$F59=DATA!$A$3,DATA!$D$3,IF(ข้อมูลประกอบ!$F59=DATA!$A$4,DATA!$D$4,IF(ข้อมูลประกอบ!$F59=DATA!$A$5,DATA!$D$5,IF(ข้อมูลประกอบ!$F59=DATA!$A$6,DATA!$C$6,IF(ข้อมูลประกอบ!$F59=DATA!$A$7,DATA!$D$7,IF(ข้อมูลประกอบ!$F59=DATA!$A$8,DATA!$D$8))))))))</f>
        <v>0</v>
      </c>
      <c r="T59" s="99">
        <f>IF($F59=DATA!$A$1,DATA!$D$1,IF(ข้อมูลประกอบ!$F59=DATA!$A$2,DATA!$D$2,IF(ข้อมูลประกอบ!$F59=DATA!$A$3,DATA!$D$3,IF(ข้อมูลประกอบ!$F59=DATA!$A$4,DATA!$D$4,IF(ข้อมูลประกอบ!$F59=DATA!$A$5,DATA!$D$5,IF(ข้อมูลประกอบ!$F59=DATA!$A$6,DATA!$E$6,IF(ข้อมูลประกอบ!$F59=DATA!$A$7,DATA!$D$7,IF(ข้อมูลประกอบ!$F59=DATA!$A$8,DATA!$D$8))))))))</f>
        <v>0</v>
      </c>
      <c r="U59" s="103">
        <f t="shared" si="21"/>
        <v>0</v>
      </c>
      <c r="V59" s="99">
        <f>IF($F59=DATA!$A$1,DATA!$D$1,IF(ข้อมูลประกอบ!$F59=DATA!$A$2,DATA!$D$2,IF(ข้อมูลประกอบ!$F59=DATA!$A$3,DATA!$D$3,IF(ข้อมูลประกอบ!$F59=DATA!$A$4,DATA!$D$4,IF(ข้อมูลประกอบ!$F59=DATA!$A$5,DATA!$D$5,IF(ข้อมูลประกอบ!$F59=DATA!$A$6,DATA!$D$6,IF(ข้อมูลประกอบ!$F59=DATA!$A$7,DATA!$B$7,IF(ข้อมูลประกอบ!$F59=DATA!$A$8,DATA!$D$8))))))))</f>
        <v>0</v>
      </c>
      <c r="W59" s="99">
        <f>IF($F59=DATA!$A$1,DATA!$D$1,IF(ข้อมูลประกอบ!$F59=DATA!$A$2,DATA!$D$2,IF(ข้อมูลประกอบ!$F59=DATA!$A$3,DATA!$D$3,IF(ข้อมูลประกอบ!$F59=DATA!$A$4,DATA!$D$4,IF(ข้อมูลประกอบ!$F59=DATA!$A$5,DATA!$D$5,IF(ข้อมูลประกอบ!$F59=DATA!$A$6,DATA!$D$6,IF(ข้อมูลประกอบ!$F59=DATA!$A$7,DATA!$C$7,IF(ข้อมูลประกอบ!$F59=DATA!$A$8,DATA!$D$8))))))))</f>
        <v>0</v>
      </c>
      <c r="X59" s="104">
        <f t="shared" si="22"/>
        <v>0</v>
      </c>
      <c r="Y59" s="105">
        <f t="shared" si="23"/>
        <v>0</v>
      </c>
    </row>
    <row r="60" spans="1:25" s="108" customFormat="1" ht="48" x14ac:dyDescent="0.3">
      <c r="A60" s="109">
        <v>52</v>
      </c>
      <c r="B60" s="95"/>
      <c r="C60" s="110"/>
      <c r="D60" s="96" t="s">
        <v>63</v>
      </c>
      <c r="E60" s="95"/>
      <c r="F60" s="98" t="s">
        <v>64</v>
      </c>
      <c r="G60" s="98" t="s">
        <v>63</v>
      </c>
      <c r="H60" s="96">
        <v>0</v>
      </c>
      <c r="I60" s="99">
        <f t="shared" si="6"/>
        <v>0</v>
      </c>
      <c r="J60" s="99">
        <f t="shared" si="7"/>
        <v>0</v>
      </c>
      <c r="K60" s="99">
        <f t="shared" si="8"/>
        <v>0</v>
      </c>
      <c r="L60" s="99">
        <f t="shared" si="9"/>
        <v>0</v>
      </c>
      <c r="M60" s="100">
        <f t="shared" si="18"/>
        <v>0</v>
      </c>
      <c r="N60" s="99">
        <f>IF(F60=DATA!$A$1,DATA!$D$1,IF(ข้อมูลประกอบ!F60=DATA!$A$2,DATA!$D$2,IF(ข้อมูลประกอบ!F60=DATA!$A$3,DATA!$D$3,IF(ข้อมูลประกอบ!F60=DATA!$A$4,DATA!$D$4,IF(ข้อมูลประกอบ!F60=DATA!$A$5,DATA!$B$5,IF(ข้อมูลประกอบ!F60=DATA!$A$6,DATA!$D$6,IF(ข้อมูลประกอบ!F60=DATA!$A$7,DATA!$D$7,IF(ข้อมูลประกอบ!F60=DATA!$A$8,DATA!$D$8))))))))</f>
        <v>0</v>
      </c>
      <c r="O60" s="101">
        <f t="shared" si="19"/>
        <v>0</v>
      </c>
      <c r="P60" s="102">
        <f>IF(F60=DATA!$A$1,DATA!$C$1,IF(ข้อมูลประกอบ!F60=DATA!$A$2,DATA!$C$2,IF(ข้อมูลประกอบ!F60=DATA!$A$3,DATA!$C$3,IF(ข้อมูลประกอบ!F60=DATA!$A$4,DATA!$C$4,IF(ข้อมูลประกอบ!F60=DATA!$A$5,DATA!$C$5,IF(ข้อมูลประกอบ!F60=DATA!$A$6,DATA!$D$6,IF(ข้อมูลประกอบ!F60=DATA!$A$7,DATA!$D$7,IF(ข้อมูลประกอบ!F60=DATA!$A$8,DATA!$B$8))))))))</f>
        <v>0</v>
      </c>
      <c r="Q60" s="102">
        <f t="shared" si="20"/>
        <v>0</v>
      </c>
      <c r="R60" s="99">
        <f>IF($F60=DATA!$A$1,DATA!$D$1,IF(ข้อมูลประกอบ!$F60=DATA!$A$2,DATA!$D$2,IF(ข้อมูลประกอบ!$F60=DATA!$A$3,DATA!$D$3,IF(ข้อมูลประกอบ!$F60=DATA!$A$4,DATA!$D$4,IF(ข้อมูลประกอบ!$F60=DATA!$A$5,DATA!$D$5,IF(ข้อมูลประกอบ!$F60=DATA!$A$6,DATA!$B$6,IF(ข้อมูลประกอบ!$F60=DATA!$A$7,DATA!$D$7,IF(ข้อมูลประกอบ!$F60=DATA!$A$8,DATA!$D$8))))))))</f>
        <v>0</v>
      </c>
      <c r="S60" s="99">
        <f>IF($F60=DATA!$A$1,DATA!$D$1,IF(ข้อมูลประกอบ!$F60=DATA!$A$2,DATA!$D$2,IF(ข้อมูลประกอบ!$F60=DATA!$A$3,DATA!$D$3,IF(ข้อมูลประกอบ!$F60=DATA!$A$4,DATA!$D$4,IF(ข้อมูลประกอบ!$F60=DATA!$A$5,DATA!$D$5,IF(ข้อมูลประกอบ!$F60=DATA!$A$6,DATA!$C$6,IF(ข้อมูลประกอบ!$F60=DATA!$A$7,DATA!$D$7,IF(ข้อมูลประกอบ!$F60=DATA!$A$8,DATA!$D$8))))))))</f>
        <v>0</v>
      </c>
      <c r="T60" s="99">
        <f>IF($F60=DATA!$A$1,DATA!$D$1,IF(ข้อมูลประกอบ!$F60=DATA!$A$2,DATA!$D$2,IF(ข้อมูลประกอบ!$F60=DATA!$A$3,DATA!$D$3,IF(ข้อมูลประกอบ!$F60=DATA!$A$4,DATA!$D$4,IF(ข้อมูลประกอบ!$F60=DATA!$A$5,DATA!$D$5,IF(ข้อมูลประกอบ!$F60=DATA!$A$6,DATA!$E$6,IF(ข้อมูลประกอบ!$F60=DATA!$A$7,DATA!$D$7,IF(ข้อมูลประกอบ!$F60=DATA!$A$8,DATA!$D$8))))))))</f>
        <v>0</v>
      </c>
      <c r="U60" s="103">
        <f t="shared" si="21"/>
        <v>0</v>
      </c>
      <c r="V60" s="99">
        <f>IF($F60=DATA!$A$1,DATA!$D$1,IF(ข้อมูลประกอบ!$F60=DATA!$A$2,DATA!$D$2,IF(ข้อมูลประกอบ!$F60=DATA!$A$3,DATA!$D$3,IF(ข้อมูลประกอบ!$F60=DATA!$A$4,DATA!$D$4,IF(ข้อมูลประกอบ!$F60=DATA!$A$5,DATA!$D$5,IF(ข้อมูลประกอบ!$F60=DATA!$A$6,DATA!$D$6,IF(ข้อมูลประกอบ!$F60=DATA!$A$7,DATA!$B$7,IF(ข้อมูลประกอบ!$F60=DATA!$A$8,DATA!$D$8))))))))</f>
        <v>0</v>
      </c>
      <c r="W60" s="99">
        <f>IF($F60=DATA!$A$1,DATA!$D$1,IF(ข้อมูลประกอบ!$F60=DATA!$A$2,DATA!$D$2,IF(ข้อมูลประกอบ!$F60=DATA!$A$3,DATA!$D$3,IF(ข้อมูลประกอบ!$F60=DATA!$A$4,DATA!$D$4,IF(ข้อมูลประกอบ!$F60=DATA!$A$5,DATA!$D$5,IF(ข้อมูลประกอบ!$F60=DATA!$A$6,DATA!$D$6,IF(ข้อมูลประกอบ!$F60=DATA!$A$7,DATA!$C$7,IF(ข้อมูลประกอบ!$F60=DATA!$A$8,DATA!$D$8))))))))</f>
        <v>0</v>
      </c>
      <c r="X60" s="104">
        <f t="shared" si="22"/>
        <v>0</v>
      </c>
      <c r="Y60" s="105">
        <f t="shared" si="23"/>
        <v>0</v>
      </c>
    </row>
    <row r="61" spans="1:25" s="108" customFormat="1" ht="48" x14ac:dyDescent="0.3">
      <c r="A61" s="109">
        <v>53</v>
      </c>
      <c r="B61" s="95"/>
      <c r="C61" s="110"/>
      <c r="D61" s="96" t="s">
        <v>63</v>
      </c>
      <c r="E61" s="95"/>
      <c r="F61" s="98" t="s">
        <v>64</v>
      </c>
      <c r="G61" s="98" t="s">
        <v>63</v>
      </c>
      <c r="H61" s="96">
        <v>0</v>
      </c>
      <c r="I61" s="99">
        <f t="shared" si="6"/>
        <v>0</v>
      </c>
      <c r="J61" s="99">
        <f t="shared" si="7"/>
        <v>0</v>
      </c>
      <c r="K61" s="99">
        <f t="shared" si="8"/>
        <v>0</v>
      </c>
      <c r="L61" s="99">
        <f t="shared" si="9"/>
        <v>0</v>
      </c>
      <c r="M61" s="100">
        <f t="shared" si="18"/>
        <v>0</v>
      </c>
      <c r="N61" s="99">
        <f>IF(F61=DATA!$A$1,DATA!$D$1,IF(ข้อมูลประกอบ!F61=DATA!$A$2,DATA!$D$2,IF(ข้อมูลประกอบ!F61=DATA!$A$3,DATA!$D$3,IF(ข้อมูลประกอบ!F61=DATA!$A$4,DATA!$D$4,IF(ข้อมูลประกอบ!F61=DATA!$A$5,DATA!$B$5,IF(ข้อมูลประกอบ!F61=DATA!$A$6,DATA!$D$6,IF(ข้อมูลประกอบ!F61=DATA!$A$7,DATA!$D$7,IF(ข้อมูลประกอบ!F61=DATA!$A$8,DATA!$D$8))))))))</f>
        <v>0</v>
      </c>
      <c r="O61" s="101">
        <f t="shared" si="19"/>
        <v>0</v>
      </c>
      <c r="P61" s="102">
        <f>IF(F61=DATA!$A$1,DATA!$C$1,IF(ข้อมูลประกอบ!F61=DATA!$A$2,DATA!$C$2,IF(ข้อมูลประกอบ!F61=DATA!$A$3,DATA!$C$3,IF(ข้อมูลประกอบ!F61=DATA!$A$4,DATA!$C$4,IF(ข้อมูลประกอบ!F61=DATA!$A$5,DATA!$C$5,IF(ข้อมูลประกอบ!F61=DATA!$A$6,DATA!$D$6,IF(ข้อมูลประกอบ!F61=DATA!$A$7,DATA!$D$7,IF(ข้อมูลประกอบ!F61=DATA!$A$8,DATA!$B$8))))))))</f>
        <v>0</v>
      </c>
      <c r="Q61" s="102">
        <f t="shared" si="20"/>
        <v>0</v>
      </c>
      <c r="R61" s="99">
        <f>IF($F61=DATA!$A$1,DATA!$D$1,IF(ข้อมูลประกอบ!$F61=DATA!$A$2,DATA!$D$2,IF(ข้อมูลประกอบ!$F61=DATA!$A$3,DATA!$D$3,IF(ข้อมูลประกอบ!$F61=DATA!$A$4,DATA!$D$4,IF(ข้อมูลประกอบ!$F61=DATA!$A$5,DATA!$D$5,IF(ข้อมูลประกอบ!$F61=DATA!$A$6,DATA!$B$6,IF(ข้อมูลประกอบ!$F61=DATA!$A$7,DATA!$D$7,IF(ข้อมูลประกอบ!$F61=DATA!$A$8,DATA!$D$8))))))))</f>
        <v>0</v>
      </c>
      <c r="S61" s="99">
        <f>IF($F61=DATA!$A$1,DATA!$D$1,IF(ข้อมูลประกอบ!$F61=DATA!$A$2,DATA!$D$2,IF(ข้อมูลประกอบ!$F61=DATA!$A$3,DATA!$D$3,IF(ข้อมูลประกอบ!$F61=DATA!$A$4,DATA!$D$4,IF(ข้อมูลประกอบ!$F61=DATA!$A$5,DATA!$D$5,IF(ข้อมูลประกอบ!$F61=DATA!$A$6,DATA!$C$6,IF(ข้อมูลประกอบ!$F61=DATA!$A$7,DATA!$D$7,IF(ข้อมูลประกอบ!$F61=DATA!$A$8,DATA!$D$8))))))))</f>
        <v>0</v>
      </c>
      <c r="T61" s="99">
        <f>IF($F61=DATA!$A$1,DATA!$D$1,IF(ข้อมูลประกอบ!$F61=DATA!$A$2,DATA!$D$2,IF(ข้อมูลประกอบ!$F61=DATA!$A$3,DATA!$D$3,IF(ข้อมูลประกอบ!$F61=DATA!$A$4,DATA!$D$4,IF(ข้อมูลประกอบ!$F61=DATA!$A$5,DATA!$D$5,IF(ข้อมูลประกอบ!$F61=DATA!$A$6,DATA!$E$6,IF(ข้อมูลประกอบ!$F61=DATA!$A$7,DATA!$D$7,IF(ข้อมูลประกอบ!$F61=DATA!$A$8,DATA!$D$8))))))))</f>
        <v>0</v>
      </c>
      <c r="U61" s="103">
        <f t="shared" si="21"/>
        <v>0</v>
      </c>
      <c r="V61" s="99">
        <f>IF($F61=DATA!$A$1,DATA!$D$1,IF(ข้อมูลประกอบ!$F61=DATA!$A$2,DATA!$D$2,IF(ข้อมูลประกอบ!$F61=DATA!$A$3,DATA!$D$3,IF(ข้อมูลประกอบ!$F61=DATA!$A$4,DATA!$D$4,IF(ข้อมูลประกอบ!$F61=DATA!$A$5,DATA!$D$5,IF(ข้อมูลประกอบ!$F61=DATA!$A$6,DATA!$D$6,IF(ข้อมูลประกอบ!$F61=DATA!$A$7,DATA!$B$7,IF(ข้อมูลประกอบ!$F61=DATA!$A$8,DATA!$D$8))))))))</f>
        <v>0</v>
      </c>
      <c r="W61" s="99">
        <f>IF($F61=DATA!$A$1,DATA!$D$1,IF(ข้อมูลประกอบ!$F61=DATA!$A$2,DATA!$D$2,IF(ข้อมูลประกอบ!$F61=DATA!$A$3,DATA!$D$3,IF(ข้อมูลประกอบ!$F61=DATA!$A$4,DATA!$D$4,IF(ข้อมูลประกอบ!$F61=DATA!$A$5,DATA!$D$5,IF(ข้อมูลประกอบ!$F61=DATA!$A$6,DATA!$D$6,IF(ข้อมูลประกอบ!$F61=DATA!$A$7,DATA!$C$7,IF(ข้อมูลประกอบ!$F61=DATA!$A$8,DATA!$D$8))))))))</f>
        <v>0</v>
      </c>
      <c r="X61" s="104">
        <f t="shared" si="22"/>
        <v>0</v>
      </c>
      <c r="Y61" s="105">
        <f t="shared" si="23"/>
        <v>0</v>
      </c>
    </row>
    <row r="62" spans="1:25" s="108" customFormat="1" ht="48" x14ac:dyDescent="0.3">
      <c r="A62" s="109">
        <v>54</v>
      </c>
      <c r="B62" s="95"/>
      <c r="C62" s="110"/>
      <c r="D62" s="96" t="s">
        <v>63</v>
      </c>
      <c r="E62" s="95"/>
      <c r="F62" s="98" t="s">
        <v>64</v>
      </c>
      <c r="G62" s="98" t="s">
        <v>63</v>
      </c>
      <c r="H62" s="96">
        <v>0</v>
      </c>
      <c r="I62" s="99">
        <f t="shared" si="6"/>
        <v>0</v>
      </c>
      <c r="J62" s="99">
        <f t="shared" si="7"/>
        <v>0</v>
      </c>
      <c r="K62" s="99">
        <f t="shared" si="8"/>
        <v>0</v>
      </c>
      <c r="L62" s="99">
        <f t="shared" si="9"/>
        <v>0</v>
      </c>
      <c r="M62" s="100">
        <f t="shared" si="18"/>
        <v>0</v>
      </c>
      <c r="N62" s="99">
        <f>IF(F62=DATA!$A$1,DATA!$D$1,IF(ข้อมูลประกอบ!F62=DATA!$A$2,DATA!$D$2,IF(ข้อมูลประกอบ!F62=DATA!$A$3,DATA!$D$3,IF(ข้อมูลประกอบ!F62=DATA!$A$4,DATA!$D$4,IF(ข้อมูลประกอบ!F62=DATA!$A$5,DATA!$B$5,IF(ข้อมูลประกอบ!F62=DATA!$A$6,DATA!$D$6,IF(ข้อมูลประกอบ!F62=DATA!$A$7,DATA!$D$7,IF(ข้อมูลประกอบ!F62=DATA!$A$8,DATA!$D$8))))))))</f>
        <v>0</v>
      </c>
      <c r="O62" s="101">
        <f t="shared" si="19"/>
        <v>0</v>
      </c>
      <c r="P62" s="102">
        <f>IF(F62=DATA!$A$1,DATA!$C$1,IF(ข้อมูลประกอบ!F62=DATA!$A$2,DATA!$C$2,IF(ข้อมูลประกอบ!F62=DATA!$A$3,DATA!$C$3,IF(ข้อมูลประกอบ!F62=DATA!$A$4,DATA!$C$4,IF(ข้อมูลประกอบ!F62=DATA!$A$5,DATA!$C$5,IF(ข้อมูลประกอบ!F62=DATA!$A$6,DATA!$D$6,IF(ข้อมูลประกอบ!F62=DATA!$A$7,DATA!$D$7,IF(ข้อมูลประกอบ!F62=DATA!$A$8,DATA!$B$8))))))))</f>
        <v>0</v>
      </c>
      <c r="Q62" s="102">
        <f t="shared" si="20"/>
        <v>0</v>
      </c>
      <c r="R62" s="99">
        <f>IF($F62=DATA!$A$1,DATA!$D$1,IF(ข้อมูลประกอบ!$F62=DATA!$A$2,DATA!$D$2,IF(ข้อมูลประกอบ!$F62=DATA!$A$3,DATA!$D$3,IF(ข้อมูลประกอบ!$F62=DATA!$A$4,DATA!$D$4,IF(ข้อมูลประกอบ!$F62=DATA!$A$5,DATA!$D$5,IF(ข้อมูลประกอบ!$F62=DATA!$A$6,DATA!$B$6,IF(ข้อมูลประกอบ!$F62=DATA!$A$7,DATA!$D$7,IF(ข้อมูลประกอบ!$F62=DATA!$A$8,DATA!$D$8))))))))</f>
        <v>0</v>
      </c>
      <c r="S62" s="99">
        <f>IF($F62=DATA!$A$1,DATA!$D$1,IF(ข้อมูลประกอบ!$F62=DATA!$A$2,DATA!$D$2,IF(ข้อมูลประกอบ!$F62=DATA!$A$3,DATA!$D$3,IF(ข้อมูลประกอบ!$F62=DATA!$A$4,DATA!$D$4,IF(ข้อมูลประกอบ!$F62=DATA!$A$5,DATA!$D$5,IF(ข้อมูลประกอบ!$F62=DATA!$A$6,DATA!$C$6,IF(ข้อมูลประกอบ!$F62=DATA!$A$7,DATA!$D$7,IF(ข้อมูลประกอบ!$F62=DATA!$A$8,DATA!$D$8))))))))</f>
        <v>0</v>
      </c>
      <c r="T62" s="99">
        <f>IF($F62=DATA!$A$1,DATA!$D$1,IF(ข้อมูลประกอบ!$F62=DATA!$A$2,DATA!$D$2,IF(ข้อมูลประกอบ!$F62=DATA!$A$3,DATA!$D$3,IF(ข้อมูลประกอบ!$F62=DATA!$A$4,DATA!$D$4,IF(ข้อมูลประกอบ!$F62=DATA!$A$5,DATA!$D$5,IF(ข้อมูลประกอบ!$F62=DATA!$A$6,DATA!$E$6,IF(ข้อมูลประกอบ!$F62=DATA!$A$7,DATA!$D$7,IF(ข้อมูลประกอบ!$F62=DATA!$A$8,DATA!$D$8))))))))</f>
        <v>0</v>
      </c>
      <c r="U62" s="103">
        <f t="shared" si="21"/>
        <v>0</v>
      </c>
      <c r="V62" s="99">
        <f>IF($F62=DATA!$A$1,DATA!$D$1,IF(ข้อมูลประกอบ!$F62=DATA!$A$2,DATA!$D$2,IF(ข้อมูลประกอบ!$F62=DATA!$A$3,DATA!$D$3,IF(ข้อมูลประกอบ!$F62=DATA!$A$4,DATA!$D$4,IF(ข้อมูลประกอบ!$F62=DATA!$A$5,DATA!$D$5,IF(ข้อมูลประกอบ!$F62=DATA!$A$6,DATA!$D$6,IF(ข้อมูลประกอบ!$F62=DATA!$A$7,DATA!$B$7,IF(ข้อมูลประกอบ!$F62=DATA!$A$8,DATA!$D$8))))))))</f>
        <v>0</v>
      </c>
      <c r="W62" s="99">
        <f>IF($F62=DATA!$A$1,DATA!$D$1,IF(ข้อมูลประกอบ!$F62=DATA!$A$2,DATA!$D$2,IF(ข้อมูลประกอบ!$F62=DATA!$A$3,DATA!$D$3,IF(ข้อมูลประกอบ!$F62=DATA!$A$4,DATA!$D$4,IF(ข้อมูลประกอบ!$F62=DATA!$A$5,DATA!$D$5,IF(ข้อมูลประกอบ!$F62=DATA!$A$6,DATA!$D$6,IF(ข้อมูลประกอบ!$F62=DATA!$A$7,DATA!$C$7,IF(ข้อมูลประกอบ!$F62=DATA!$A$8,DATA!$D$8))))))))</f>
        <v>0</v>
      </c>
      <c r="X62" s="104">
        <f t="shared" si="22"/>
        <v>0</v>
      </c>
      <c r="Y62" s="105">
        <f t="shared" si="23"/>
        <v>0</v>
      </c>
    </row>
    <row r="63" spans="1:25" s="108" customFormat="1" ht="48" x14ac:dyDescent="0.3">
      <c r="A63" s="109">
        <v>55</v>
      </c>
      <c r="B63" s="95"/>
      <c r="C63" s="110"/>
      <c r="D63" s="96" t="s">
        <v>63</v>
      </c>
      <c r="E63" s="95"/>
      <c r="F63" s="98" t="s">
        <v>64</v>
      </c>
      <c r="G63" s="98" t="s">
        <v>63</v>
      </c>
      <c r="H63" s="96">
        <v>0</v>
      </c>
      <c r="I63" s="99">
        <f t="shared" si="6"/>
        <v>0</v>
      </c>
      <c r="J63" s="99">
        <f t="shared" si="7"/>
        <v>0</v>
      </c>
      <c r="K63" s="99">
        <f t="shared" si="8"/>
        <v>0</v>
      </c>
      <c r="L63" s="99">
        <f t="shared" si="9"/>
        <v>0</v>
      </c>
      <c r="M63" s="100">
        <f t="shared" si="18"/>
        <v>0</v>
      </c>
      <c r="N63" s="99">
        <f>IF(F63=DATA!$A$1,DATA!$D$1,IF(ข้อมูลประกอบ!F63=DATA!$A$2,DATA!$D$2,IF(ข้อมูลประกอบ!F63=DATA!$A$3,DATA!$D$3,IF(ข้อมูลประกอบ!F63=DATA!$A$4,DATA!$D$4,IF(ข้อมูลประกอบ!F63=DATA!$A$5,DATA!$B$5,IF(ข้อมูลประกอบ!F63=DATA!$A$6,DATA!$D$6,IF(ข้อมูลประกอบ!F63=DATA!$A$7,DATA!$D$7,IF(ข้อมูลประกอบ!F63=DATA!$A$8,DATA!$D$8))))))))</f>
        <v>0</v>
      </c>
      <c r="O63" s="101">
        <f t="shared" si="19"/>
        <v>0</v>
      </c>
      <c r="P63" s="102">
        <f>IF(F63=DATA!$A$1,DATA!$C$1,IF(ข้อมูลประกอบ!F63=DATA!$A$2,DATA!$C$2,IF(ข้อมูลประกอบ!F63=DATA!$A$3,DATA!$C$3,IF(ข้อมูลประกอบ!F63=DATA!$A$4,DATA!$C$4,IF(ข้อมูลประกอบ!F63=DATA!$A$5,DATA!$C$5,IF(ข้อมูลประกอบ!F63=DATA!$A$6,DATA!$D$6,IF(ข้อมูลประกอบ!F63=DATA!$A$7,DATA!$D$7,IF(ข้อมูลประกอบ!F63=DATA!$A$8,DATA!$B$8))))))))</f>
        <v>0</v>
      </c>
      <c r="Q63" s="102">
        <f t="shared" si="20"/>
        <v>0</v>
      </c>
      <c r="R63" s="99">
        <f>IF($F63=DATA!$A$1,DATA!$D$1,IF(ข้อมูลประกอบ!$F63=DATA!$A$2,DATA!$D$2,IF(ข้อมูลประกอบ!$F63=DATA!$A$3,DATA!$D$3,IF(ข้อมูลประกอบ!$F63=DATA!$A$4,DATA!$D$4,IF(ข้อมูลประกอบ!$F63=DATA!$A$5,DATA!$D$5,IF(ข้อมูลประกอบ!$F63=DATA!$A$6,DATA!$B$6,IF(ข้อมูลประกอบ!$F63=DATA!$A$7,DATA!$D$7,IF(ข้อมูลประกอบ!$F63=DATA!$A$8,DATA!$D$8))))))))</f>
        <v>0</v>
      </c>
      <c r="S63" s="99">
        <f>IF($F63=DATA!$A$1,DATA!$D$1,IF(ข้อมูลประกอบ!$F63=DATA!$A$2,DATA!$D$2,IF(ข้อมูลประกอบ!$F63=DATA!$A$3,DATA!$D$3,IF(ข้อมูลประกอบ!$F63=DATA!$A$4,DATA!$D$4,IF(ข้อมูลประกอบ!$F63=DATA!$A$5,DATA!$D$5,IF(ข้อมูลประกอบ!$F63=DATA!$A$6,DATA!$C$6,IF(ข้อมูลประกอบ!$F63=DATA!$A$7,DATA!$D$7,IF(ข้อมูลประกอบ!$F63=DATA!$A$8,DATA!$D$8))))))))</f>
        <v>0</v>
      </c>
      <c r="T63" s="99">
        <f>IF($F63=DATA!$A$1,DATA!$D$1,IF(ข้อมูลประกอบ!$F63=DATA!$A$2,DATA!$D$2,IF(ข้อมูลประกอบ!$F63=DATA!$A$3,DATA!$D$3,IF(ข้อมูลประกอบ!$F63=DATA!$A$4,DATA!$D$4,IF(ข้อมูลประกอบ!$F63=DATA!$A$5,DATA!$D$5,IF(ข้อมูลประกอบ!$F63=DATA!$A$6,DATA!$E$6,IF(ข้อมูลประกอบ!$F63=DATA!$A$7,DATA!$D$7,IF(ข้อมูลประกอบ!$F63=DATA!$A$8,DATA!$D$8))))))))</f>
        <v>0</v>
      </c>
      <c r="U63" s="103">
        <f t="shared" si="21"/>
        <v>0</v>
      </c>
      <c r="V63" s="99">
        <f>IF($F63=DATA!$A$1,DATA!$D$1,IF(ข้อมูลประกอบ!$F63=DATA!$A$2,DATA!$D$2,IF(ข้อมูลประกอบ!$F63=DATA!$A$3,DATA!$D$3,IF(ข้อมูลประกอบ!$F63=DATA!$A$4,DATA!$D$4,IF(ข้อมูลประกอบ!$F63=DATA!$A$5,DATA!$D$5,IF(ข้อมูลประกอบ!$F63=DATA!$A$6,DATA!$D$6,IF(ข้อมูลประกอบ!$F63=DATA!$A$7,DATA!$B$7,IF(ข้อมูลประกอบ!$F63=DATA!$A$8,DATA!$D$8))))))))</f>
        <v>0</v>
      </c>
      <c r="W63" s="99">
        <f>IF($F63=DATA!$A$1,DATA!$D$1,IF(ข้อมูลประกอบ!$F63=DATA!$A$2,DATA!$D$2,IF(ข้อมูลประกอบ!$F63=DATA!$A$3,DATA!$D$3,IF(ข้อมูลประกอบ!$F63=DATA!$A$4,DATA!$D$4,IF(ข้อมูลประกอบ!$F63=DATA!$A$5,DATA!$D$5,IF(ข้อมูลประกอบ!$F63=DATA!$A$6,DATA!$D$6,IF(ข้อมูลประกอบ!$F63=DATA!$A$7,DATA!$C$7,IF(ข้อมูลประกอบ!$F63=DATA!$A$8,DATA!$D$8))))))))</f>
        <v>0</v>
      </c>
      <c r="X63" s="104">
        <f t="shared" si="22"/>
        <v>0</v>
      </c>
      <c r="Y63" s="105">
        <f t="shared" si="23"/>
        <v>0</v>
      </c>
    </row>
    <row r="64" spans="1:25" s="108" customFormat="1" ht="48" x14ac:dyDescent="0.3">
      <c r="A64" s="109">
        <v>56</v>
      </c>
      <c r="B64" s="95"/>
      <c r="C64" s="110"/>
      <c r="D64" s="96" t="s">
        <v>63</v>
      </c>
      <c r="E64" s="95"/>
      <c r="F64" s="98" t="s">
        <v>64</v>
      </c>
      <c r="G64" s="98" t="s">
        <v>63</v>
      </c>
      <c r="H64" s="96">
        <v>0</v>
      </c>
      <c r="I64" s="99">
        <f t="shared" si="6"/>
        <v>0</v>
      </c>
      <c r="J64" s="99">
        <f t="shared" si="7"/>
        <v>0</v>
      </c>
      <c r="K64" s="99">
        <f t="shared" si="8"/>
        <v>0</v>
      </c>
      <c r="L64" s="99">
        <f t="shared" si="9"/>
        <v>0</v>
      </c>
      <c r="M64" s="100">
        <f t="shared" si="18"/>
        <v>0</v>
      </c>
      <c r="N64" s="99">
        <f>IF(F64=DATA!$A$1,DATA!$D$1,IF(ข้อมูลประกอบ!F64=DATA!$A$2,DATA!$D$2,IF(ข้อมูลประกอบ!F64=DATA!$A$3,DATA!$D$3,IF(ข้อมูลประกอบ!F64=DATA!$A$4,DATA!$D$4,IF(ข้อมูลประกอบ!F64=DATA!$A$5,DATA!$B$5,IF(ข้อมูลประกอบ!F64=DATA!$A$6,DATA!$D$6,IF(ข้อมูลประกอบ!F64=DATA!$A$7,DATA!$D$7,IF(ข้อมูลประกอบ!F64=DATA!$A$8,DATA!$D$8))))))))</f>
        <v>0</v>
      </c>
      <c r="O64" s="101">
        <f t="shared" si="19"/>
        <v>0</v>
      </c>
      <c r="P64" s="102">
        <f>IF(F64=DATA!$A$1,DATA!$C$1,IF(ข้อมูลประกอบ!F64=DATA!$A$2,DATA!$C$2,IF(ข้อมูลประกอบ!F64=DATA!$A$3,DATA!$C$3,IF(ข้อมูลประกอบ!F64=DATA!$A$4,DATA!$C$4,IF(ข้อมูลประกอบ!F64=DATA!$A$5,DATA!$C$5,IF(ข้อมูลประกอบ!F64=DATA!$A$6,DATA!$D$6,IF(ข้อมูลประกอบ!F64=DATA!$A$7,DATA!$D$7,IF(ข้อมูลประกอบ!F64=DATA!$A$8,DATA!$B$8))))))))</f>
        <v>0</v>
      </c>
      <c r="Q64" s="102">
        <f t="shared" si="20"/>
        <v>0</v>
      </c>
      <c r="R64" s="99">
        <f>IF($F64=DATA!$A$1,DATA!$D$1,IF(ข้อมูลประกอบ!$F64=DATA!$A$2,DATA!$D$2,IF(ข้อมูลประกอบ!$F64=DATA!$A$3,DATA!$D$3,IF(ข้อมูลประกอบ!$F64=DATA!$A$4,DATA!$D$4,IF(ข้อมูลประกอบ!$F64=DATA!$A$5,DATA!$D$5,IF(ข้อมูลประกอบ!$F64=DATA!$A$6,DATA!$B$6,IF(ข้อมูลประกอบ!$F64=DATA!$A$7,DATA!$D$7,IF(ข้อมูลประกอบ!$F64=DATA!$A$8,DATA!$D$8))))))))</f>
        <v>0</v>
      </c>
      <c r="S64" s="99">
        <f>IF($F64=DATA!$A$1,DATA!$D$1,IF(ข้อมูลประกอบ!$F64=DATA!$A$2,DATA!$D$2,IF(ข้อมูลประกอบ!$F64=DATA!$A$3,DATA!$D$3,IF(ข้อมูลประกอบ!$F64=DATA!$A$4,DATA!$D$4,IF(ข้อมูลประกอบ!$F64=DATA!$A$5,DATA!$D$5,IF(ข้อมูลประกอบ!$F64=DATA!$A$6,DATA!$C$6,IF(ข้อมูลประกอบ!$F64=DATA!$A$7,DATA!$D$7,IF(ข้อมูลประกอบ!$F64=DATA!$A$8,DATA!$D$8))))))))</f>
        <v>0</v>
      </c>
      <c r="T64" s="99">
        <f>IF($F64=DATA!$A$1,DATA!$D$1,IF(ข้อมูลประกอบ!$F64=DATA!$A$2,DATA!$D$2,IF(ข้อมูลประกอบ!$F64=DATA!$A$3,DATA!$D$3,IF(ข้อมูลประกอบ!$F64=DATA!$A$4,DATA!$D$4,IF(ข้อมูลประกอบ!$F64=DATA!$A$5,DATA!$D$5,IF(ข้อมูลประกอบ!$F64=DATA!$A$6,DATA!$E$6,IF(ข้อมูลประกอบ!$F64=DATA!$A$7,DATA!$D$7,IF(ข้อมูลประกอบ!$F64=DATA!$A$8,DATA!$D$8))))))))</f>
        <v>0</v>
      </c>
      <c r="U64" s="103">
        <f t="shared" si="21"/>
        <v>0</v>
      </c>
      <c r="V64" s="99">
        <f>IF($F64=DATA!$A$1,DATA!$D$1,IF(ข้อมูลประกอบ!$F64=DATA!$A$2,DATA!$D$2,IF(ข้อมูลประกอบ!$F64=DATA!$A$3,DATA!$D$3,IF(ข้อมูลประกอบ!$F64=DATA!$A$4,DATA!$D$4,IF(ข้อมูลประกอบ!$F64=DATA!$A$5,DATA!$D$5,IF(ข้อมูลประกอบ!$F64=DATA!$A$6,DATA!$D$6,IF(ข้อมูลประกอบ!$F64=DATA!$A$7,DATA!$B$7,IF(ข้อมูลประกอบ!$F64=DATA!$A$8,DATA!$D$8))))))))</f>
        <v>0</v>
      </c>
      <c r="W64" s="99">
        <f>IF($F64=DATA!$A$1,DATA!$D$1,IF(ข้อมูลประกอบ!$F64=DATA!$A$2,DATA!$D$2,IF(ข้อมูลประกอบ!$F64=DATA!$A$3,DATA!$D$3,IF(ข้อมูลประกอบ!$F64=DATA!$A$4,DATA!$D$4,IF(ข้อมูลประกอบ!$F64=DATA!$A$5,DATA!$D$5,IF(ข้อมูลประกอบ!$F64=DATA!$A$6,DATA!$D$6,IF(ข้อมูลประกอบ!$F64=DATA!$A$7,DATA!$C$7,IF(ข้อมูลประกอบ!$F64=DATA!$A$8,DATA!$D$8))))))))</f>
        <v>0</v>
      </c>
      <c r="X64" s="104">
        <f t="shared" si="22"/>
        <v>0</v>
      </c>
      <c r="Y64" s="105">
        <f t="shared" si="23"/>
        <v>0</v>
      </c>
    </row>
    <row r="65" spans="1:25" s="108" customFormat="1" ht="48" x14ac:dyDescent="0.3">
      <c r="A65" s="109">
        <v>57</v>
      </c>
      <c r="B65" s="95"/>
      <c r="C65" s="110"/>
      <c r="D65" s="96" t="s">
        <v>63</v>
      </c>
      <c r="E65" s="95"/>
      <c r="F65" s="98" t="s">
        <v>64</v>
      </c>
      <c r="G65" s="98" t="s">
        <v>63</v>
      </c>
      <c r="H65" s="96">
        <v>0</v>
      </c>
      <c r="I65" s="99">
        <f t="shared" si="6"/>
        <v>0</v>
      </c>
      <c r="J65" s="99">
        <f t="shared" si="7"/>
        <v>0</v>
      </c>
      <c r="K65" s="99">
        <f t="shared" si="8"/>
        <v>0</v>
      </c>
      <c r="L65" s="99">
        <f t="shared" si="9"/>
        <v>0</v>
      </c>
      <c r="M65" s="100">
        <f t="shared" si="18"/>
        <v>0</v>
      </c>
      <c r="N65" s="99">
        <f>IF(F65=DATA!$A$1,DATA!$D$1,IF(ข้อมูลประกอบ!F65=DATA!$A$2,DATA!$D$2,IF(ข้อมูลประกอบ!F65=DATA!$A$3,DATA!$D$3,IF(ข้อมูลประกอบ!F65=DATA!$A$4,DATA!$D$4,IF(ข้อมูลประกอบ!F65=DATA!$A$5,DATA!$B$5,IF(ข้อมูลประกอบ!F65=DATA!$A$6,DATA!$D$6,IF(ข้อมูลประกอบ!F65=DATA!$A$7,DATA!$D$7,IF(ข้อมูลประกอบ!F65=DATA!$A$8,DATA!$D$8))))))))</f>
        <v>0</v>
      </c>
      <c r="O65" s="101">
        <f t="shared" si="19"/>
        <v>0</v>
      </c>
      <c r="P65" s="102">
        <f>IF(F65=DATA!$A$1,DATA!$C$1,IF(ข้อมูลประกอบ!F65=DATA!$A$2,DATA!$C$2,IF(ข้อมูลประกอบ!F65=DATA!$A$3,DATA!$C$3,IF(ข้อมูลประกอบ!F65=DATA!$A$4,DATA!$C$4,IF(ข้อมูลประกอบ!F65=DATA!$A$5,DATA!$C$5,IF(ข้อมูลประกอบ!F65=DATA!$A$6,DATA!$D$6,IF(ข้อมูลประกอบ!F65=DATA!$A$7,DATA!$D$7,IF(ข้อมูลประกอบ!F65=DATA!$A$8,DATA!$B$8))))))))</f>
        <v>0</v>
      </c>
      <c r="Q65" s="102">
        <f t="shared" si="20"/>
        <v>0</v>
      </c>
      <c r="R65" s="99">
        <f>IF($F65=DATA!$A$1,DATA!$D$1,IF(ข้อมูลประกอบ!$F65=DATA!$A$2,DATA!$D$2,IF(ข้อมูลประกอบ!$F65=DATA!$A$3,DATA!$D$3,IF(ข้อมูลประกอบ!$F65=DATA!$A$4,DATA!$D$4,IF(ข้อมูลประกอบ!$F65=DATA!$A$5,DATA!$D$5,IF(ข้อมูลประกอบ!$F65=DATA!$A$6,DATA!$B$6,IF(ข้อมูลประกอบ!$F65=DATA!$A$7,DATA!$D$7,IF(ข้อมูลประกอบ!$F65=DATA!$A$8,DATA!$D$8))))))))</f>
        <v>0</v>
      </c>
      <c r="S65" s="99">
        <f>IF($F65=DATA!$A$1,DATA!$D$1,IF(ข้อมูลประกอบ!$F65=DATA!$A$2,DATA!$D$2,IF(ข้อมูลประกอบ!$F65=DATA!$A$3,DATA!$D$3,IF(ข้อมูลประกอบ!$F65=DATA!$A$4,DATA!$D$4,IF(ข้อมูลประกอบ!$F65=DATA!$A$5,DATA!$D$5,IF(ข้อมูลประกอบ!$F65=DATA!$A$6,DATA!$C$6,IF(ข้อมูลประกอบ!$F65=DATA!$A$7,DATA!$D$7,IF(ข้อมูลประกอบ!$F65=DATA!$A$8,DATA!$D$8))))))))</f>
        <v>0</v>
      </c>
      <c r="T65" s="99">
        <f>IF($F65=DATA!$A$1,DATA!$D$1,IF(ข้อมูลประกอบ!$F65=DATA!$A$2,DATA!$D$2,IF(ข้อมูลประกอบ!$F65=DATA!$A$3,DATA!$D$3,IF(ข้อมูลประกอบ!$F65=DATA!$A$4,DATA!$D$4,IF(ข้อมูลประกอบ!$F65=DATA!$A$5,DATA!$D$5,IF(ข้อมูลประกอบ!$F65=DATA!$A$6,DATA!$E$6,IF(ข้อมูลประกอบ!$F65=DATA!$A$7,DATA!$D$7,IF(ข้อมูลประกอบ!$F65=DATA!$A$8,DATA!$D$8))))))))</f>
        <v>0</v>
      </c>
      <c r="U65" s="103">
        <f t="shared" si="21"/>
        <v>0</v>
      </c>
      <c r="V65" s="99">
        <f>IF($F65=DATA!$A$1,DATA!$D$1,IF(ข้อมูลประกอบ!$F65=DATA!$A$2,DATA!$D$2,IF(ข้อมูลประกอบ!$F65=DATA!$A$3,DATA!$D$3,IF(ข้อมูลประกอบ!$F65=DATA!$A$4,DATA!$D$4,IF(ข้อมูลประกอบ!$F65=DATA!$A$5,DATA!$D$5,IF(ข้อมูลประกอบ!$F65=DATA!$A$6,DATA!$D$6,IF(ข้อมูลประกอบ!$F65=DATA!$A$7,DATA!$B$7,IF(ข้อมูลประกอบ!$F65=DATA!$A$8,DATA!$D$8))))))))</f>
        <v>0</v>
      </c>
      <c r="W65" s="99">
        <f>IF($F65=DATA!$A$1,DATA!$D$1,IF(ข้อมูลประกอบ!$F65=DATA!$A$2,DATA!$D$2,IF(ข้อมูลประกอบ!$F65=DATA!$A$3,DATA!$D$3,IF(ข้อมูลประกอบ!$F65=DATA!$A$4,DATA!$D$4,IF(ข้อมูลประกอบ!$F65=DATA!$A$5,DATA!$D$5,IF(ข้อมูลประกอบ!$F65=DATA!$A$6,DATA!$D$6,IF(ข้อมูลประกอบ!$F65=DATA!$A$7,DATA!$C$7,IF(ข้อมูลประกอบ!$F65=DATA!$A$8,DATA!$D$8))))))))</f>
        <v>0</v>
      </c>
      <c r="X65" s="104">
        <f t="shared" si="22"/>
        <v>0</v>
      </c>
      <c r="Y65" s="105">
        <f t="shared" si="23"/>
        <v>0</v>
      </c>
    </row>
    <row r="66" spans="1:25" s="108" customFormat="1" ht="48" x14ac:dyDescent="0.3">
      <c r="A66" s="109">
        <v>58</v>
      </c>
      <c r="B66" s="95"/>
      <c r="C66" s="110"/>
      <c r="D66" s="96" t="s">
        <v>63</v>
      </c>
      <c r="E66" s="95"/>
      <c r="F66" s="98" t="s">
        <v>64</v>
      </c>
      <c r="G66" s="98" t="s">
        <v>63</v>
      </c>
      <c r="H66" s="96">
        <v>0</v>
      </c>
      <c r="I66" s="99">
        <f t="shared" si="6"/>
        <v>0</v>
      </c>
      <c r="J66" s="99">
        <f t="shared" si="7"/>
        <v>0</v>
      </c>
      <c r="K66" s="99">
        <f t="shared" si="8"/>
        <v>0</v>
      </c>
      <c r="L66" s="99">
        <f t="shared" si="9"/>
        <v>0</v>
      </c>
      <c r="M66" s="100">
        <f t="shared" si="18"/>
        <v>0</v>
      </c>
      <c r="N66" s="99">
        <f>IF(F66=DATA!$A$1,DATA!$D$1,IF(ข้อมูลประกอบ!F66=DATA!$A$2,DATA!$D$2,IF(ข้อมูลประกอบ!F66=DATA!$A$3,DATA!$D$3,IF(ข้อมูลประกอบ!F66=DATA!$A$4,DATA!$D$4,IF(ข้อมูลประกอบ!F66=DATA!$A$5,DATA!$B$5,IF(ข้อมูลประกอบ!F66=DATA!$A$6,DATA!$D$6,IF(ข้อมูลประกอบ!F66=DATA!$A$7,DATA!$D$7,IF(ข้อมูลประกอบ!F66=DATA!$A$8,DATA!$D$8))))))))</f>
        <v>0</v>
      </c>
      <c r="O66" s="101">
        <f t="shared" si="19"/>
        <v>0</v>
      </c>
      <c r="P66" s="102">
        <f>IF(F66=DATA!$A$1,DATA!$C$1,IF(ข้อมูลประกอบ!F66=DATA!$A$2,DATA!$C$2,IF(ข้อมูลประกอบ!F66=DATA!$A$3,DATA!$C$3,IF(ข้อมูลประกอบ!F66=DATA!$A$4,DATA!$C$4,IF(ข้อมูลประกอบ!F66=DATA!$A$5,DATA!$C$5,IF(ข้อมูลประกอบ!F66=DATA!$A$6,DATA!$D$6,IF(ข้อมูลประกอบ!F66=DATA!$A$7,DATA!$D$7,IF(ข้อมูลประกอบ!F66=DATA!$A$8,DATA!$B$8))))))))</f>
        <v>0</v>
      </c>
      <c r="Q66" s="102">
        <f t="shared" si="20"/>
        <v>0</v>
      </c>
      <c r="R66" s="99">
        <f>IF($F66=DATA!$A$1,DATA!$D$1,IF(ข้อมูลประกอบ!$F66=DATA!$A$2,DATA!$D$2,IF(ข้อมูลประกอบ!$F66=DATA!$A$3,DATA!$D$3,IF(ข้อมูลประกอบ!$F66=DATA!$A$4,DATA!$D$4,IF(ข้อมูลประกอบ!$F66=DATA!$A$5,DATA!$D$5,IF(ข้อมูลประกอบ!$F66=DATA!$A$6,DATA!$B$6,IF(ข้อมูลประกอบ!$F66=DATA!$A$7,DATA!$D$7,IF(ข้อมูลประกอบ!$F66=DATA!$A$8,DATA!$D$8))))))))</f>
        <v>0</v>
      </c>
      <c r="S66" s="99">
        <f>IF($F66=DATA!$A$1,DATA!$D$1,IF(ข้อมูลประกอบ!$F66=DATA!$A$2,DATA!$D$2,IF(ข้อมูลประกอบ!$F66=DATA!$A$3,DATA!$D$3,IF(ข้อมูลประกอบ!$F66=DATA!$A$4,DATA!$D$4,IF(ข้อมูลประกอบ!$F66=DATA!$A$5,DATA!$D$5,IF(ข้อมูลประกอบ!$F66=DATA!$A$6,DATA!$C$6,IF(ข้อมูลประกอบ!$F66=DATA!$A$7,DATA!$D$7,IF(ข้อมูลประกอบ!$F66=DATA!$A$8,DATA!$D$8))))))))</f>
        <v>0</v>
      </c>
      <c r="T66" s="99">
        <f>IF($F66=DATA!$A$1,DATA!$D$1,IF(ข้อมูลประกอบ!$F66=DATA!$A$2,DATA!$D$2,IF(ข้อมูลประกอบ!$F66=DATA!$A$3,DATA!$D$3,IF(ข้อมูลประกอบ!$F66=DATA!$A$4,DATA!$D$4,IF(ข้อมูลประกอบ!$F66=DATA!$A$5,DATA!$D$5,IF(ข้อมูลประกอบ!$F66=DATA!$A$6,DATA!$E$6,IF(ข้อมูลประกอบ!$F66=DATA!$A$7,DATA!$D$7,IF(ข้อมูลประกอบ!$F66=DATA!$A$8,DATA!$D$8))))))))</f>
        <v>0</v>
      </c>
      <c r="U66" s="103">
        <f t="shared" si="21"/>
        <v>0</v>
      </c>
      <c r="V66" s="99">
        <f>IF($F66=DATA!$A$1,DATA!$D$1,IF(ข้อมูลประกอบ!$F66=DATA!$A$2,DATA!$D$2,IF(ข้อมูลประกอบ!$F66=DATA!$A$3,DATA!$D$3,IF(ข้อมูลประกอบ!$F66=DATA!$A$4,DATA!$D$4,IF(ข้อมูลประกอบ!$F66=DATA!$A$5,DATA!$D$5,IF(ข้อมูลประกอบ!$F66=DATA!$A$6,DATA!$D$6,IF(ข้อมูลประกอบ!$F66=DATA!$A$7,DATA!$B$7,IF(ข้อมูลประกอบ!$F66=DATA!$A$8,DATA!$D$8))))))))</f>
        <v>0</v>
      </c>
      <c r="W66" s="99">
        <f>IF($F66=DATA!$A$1,DATA!$D$1,IF(ข้อมูลประกอบ!$F66=DATA!$A$2,DATA!$D$2,IF(ข้อมูลประกอบ!$F66=DATA!$A$3,DATA!$D$3,IF(ข้อมูลประกอบ!$F66=DATA!$A$4,DATA!$D$4,IF(ข้อมูลประกอบ!$F66=DATA!$A$5,DATA!$D$5,IF(ข้อมูลประกอบ!$F66=DATA!$A$6,DATA!$D$6,IF(ข้อมูลประกอบ!$F66=DATA!$A$7,DATA!$C$7,IF(ข้อมูลประกอบ!$F66=DATA!$A$8,DATA!$D$8))))))))</f>
        <v>0</v>
      </c>
      <c r="X66" s="104">
        <f t="shared" si="22"/>
        <v>0</v>
      </c>
      <c r="Y66" s="105">
        <f t="shared" si="23"/>
        <v>0</v>
      </c>
    </row>
    <row r="67" spans="1:25" s="108" customFormat="1" ht="48" x14ac:dyDescent="0.3">
      <c r="A67" s="109">
        <v>59</v>
      </c>
      <c r="B67" s="95"/>
      <c r="C67" s="110"/>
      <c r="D67" s="96" t="s">
        <v>63</v>
      </c>
      <c r="E67" s="95"/>
      <c r="F67" s="98" t="s">
        <v>64</v>
      </c>
      <c r="G67" s="98" t="s">
        <v>63</v>
      </c>
      <c r="H67" s="96">
        <v>0</v>
      </c>
      <c r="I67" s="99">
        <f t="shared" si="6"/>
        <v>0</v>
      </c>
      <c r="J67" s="99">
        <f t="shared" si="7"/>
        <v>0</v>
      </c>
      <c r="K67" s="99">
        <f t="shared" si="8"/>
        <v>0</v>
      </c>
      <c r="L67" s="99">
        <f t="shared" si="9"/>
        <v>0</v>
      </c>
      <c r="M67" s="100">
        <f t="shared" si="18"/>
        <v>0</v>
      </c>
      <c r="N67" s="99">
        <f>IF(F67=DATA!$A$1,DATA!$D$1,IF(ข้อมูลประกอบ!F67=DATA!$A$2,DATA!$D$2,IF(ข้อมูลประกอบ!F67=DATA!$A$3,DATA!$D$3,IF(ข้อมูลประกอบ!F67=DATA!$A$4,DATA!$D$4,IF(ข้อมูลประกอบ!F67=DATA!$A$5,DATA!$B$5,IF(ข้อมูลประกอบ!F67=DATA!$A$6,DATA!$D$6,IF(ข้อมูลประกอบ!F67=DATA!$A$7,DATA!$D$7,IF(ข้อมูลประกอบ!F67=DATA!$A$8,DATA!$D$8))))))))</f>
        <v>0</v>
      </c>
      <c r="O67" s="101">
        <f t="shared" si="19"/>
        <v>0</v>
      </c>
      <c r="P67" s="102">
        <f>IF(F67=DATA!$A$1,DATA!$C$1,IF(ข้อมูลประกอบ!F67=DATA!$A$2,DATA!$C$2,IF(ข้อมูลประกอบ!F67=DATA!$A$3,DATA!$C$3,IF(ข้อมูลประกอบ!F67=DATA!$A$4,DATA!$C$4,IF(ข้อมูลประกอบ!F67=DATA!$A$5,DATA!$C$5,IF(ข้อมูลประกอบ!F67=DATA!$A$6,DATA!$D$6,IF(ข้อมูลประกอบ!F67=DATA!$A$7,DATA!$D$7,IF(ข้อมูลประกอบ!F67=DATA!$A$8,DATA!$B$8))))))))</f>
        <v>0</v>
      </c>
      <c r="Q67" s="102">
        <f t="shared" si="20"/>
        <v>0</v>
      </c>
      <c r="R67" s="99">
        <f>IF($F67=DATA!$A$1,DATA!$D$1,IF(ข้อมูลประกอบ!$F67=DATA!$A$2,DATA!$D$2,IF(ข้อมูลประกอบ!$F67=DATA!$A$3,DATA!$D$3,IF(ข้อมูลประกอบ!$F67=DATA!$A$4,DATA!$D$4,IF(ข้อมูลประกอบ!$F67=DATA!$A$5,DATA!$D$5,IF(ข้อมูลประกอบ!$F67=DATA!$A$6,DATA!$B$6,IF(ข้อมูลประกอบ!$F67=DATA!$A$7,DATA!$D$7,IF(ข้อมูลประกอบ!$F67=DATA!$A$8,DATA!$D$8))))))))</f>
        <v>0</v>
      </c>
      <c r="S67" s="99">
        <f>IF($F67=DATA!$A$1,DATA!$D$1,IF(ข้อมูลประกอบ!$F67=DATA!$A$2,DATA!$D$2,IF(ข้อมูลประกอบ!$F67=DATA!$A$3,DATA!$D$3,IF(ข้อมูลประกอบ!$F67=DATA!$A$4,DATA!$D$4,IF(ข้อมูลประกอบ!$F67=DATA!$A$5,DATA!$D$5,IF(ข้อมูลประกอบ!$F67=DATA!$A$6,DATA!$C$6,IF(ข้อมูลประกอบ!$F67=DATA!$A$7,DATA!$D$7,IF(ข้อมูลประกอบ!$F67=DATA!$A$8,DATA!$D$8))))))))</f>
        <v>0</v>
      </c>
      <c r="T67" s="99">
        <f>IF($F67=DATA!$A$1,DATA!$D$1,IF(ข้อมูลประกอบ!$F67=DATA!$A$2,DATA!$D$2,IF(ข้อมูลประกอบ!$F67=DATA!$A$3,DATA!$D$3,IF(ข้อมูลประกอบ!$F67=DATA!$A$4,DATA!$D$4,IF(ข้อมูลประกอบ!$F67=DATA!$A$5,DATA!$D$5,IF(ข้อมูลประกอบ!$F67=DATA!$A$6,DATA!$E$6,IF(ข้อมูลประกอบ!$F67=DATA!$A$7,DATA!$D$7,IF(ข้อมูลประกอบ!$F67=DATA!$A$8,DATA!$D$8))))))))</f>
        <v>0</v>
      </c>
      <c r="U67" s="103">
        <f t="shared" si="21"/>
        <v>0</v>
      </c>
      <c r="V67" s="99">
        <f>IF($F67=DATA!$A$1,DATA!$D$1,IF(ข้อมูลประกอบ!$F67=DATA!$A$2,DATA!$D$2,IF(ข้อมูลประกอบ!$F67=DATA!$A$3,DATA!$D$3,IF(ข้อมูลประกอบ!$F67=DATA!$A$4,DATA!$D$4,IF(ข้อมูลประกอบ!$F67=DATA!$A$5,DATA!$D$5,IF(ข้อมูลประกอบ!$F67=DATA!$A$6,DATA!$D$6,IF(ข้อมูลประกอบ!$F67=DATA!$A$7,DATA!$B$7,IF(ข้อมูลประกอบ!$F67=DATA!$A$8,DATA!$D$8))))))))</f>
        <v>0</v>
      </c>
      <c r="W67" s="99">
        <f>IF($F67=DATA!$A$1,DATA!$D$1,IF(ข้อมูลประกอบ!$F67=DATA!$A$2,DATA!$D$2,IF(ข้อมูลประกอบ!$F67=DATA!$A$3,DATA!$D$3,IF(ข้อมูลประกอบ!$F67=DATA!$A$4,DATA!$D$4,IF(ข้อมูลประกอบ!$F67=DATA!$A$5,DATA!$D$5,IF(ข้อมูลประกอบ!$F67=DATA!$A$6,DATA!$D$6,IF(ข้อมูลประกอบ!$F67=DATA!$A$7,DATA!$C$7,IF(ข้อมูลประกอบ!$F67=DATA!$A$8,DATA!$D$8))))))))</f>
        <v>0</v>
      </c>
      <c r="X67" s="104">
        <f t="shared" si="22"/>
        <v>0</v>
      </c>
      <c r="Y67" s="105">
        <f t="shared" si="23"/>
        <v>0</v>
      </c>
    </row>
    <row r="68" spans="1:25" s="108" customFormat="1" ht="48" x14ac:dyDescent="0.3">
      <c r="A68" s="109">
        <v>60</v>
      </c>
      <c r="B68" s="95"/>
      <c r="C68" s="110"/>
      <c r="D68" s="96" t="s">
        <v>63</v>
      </c>
      <c r="E68" s="95"/>
      <c r="F68" s="98" t="s">
        <v>64</v>
      </c>
      <c r="G68" s="98" t="s">
        <v>63</v>
      </c>
      <c r="H68" s="96">
        <v>0</v>
      </c>
      <c r="I68" s="99">
        <f t="shared" si="6"/>
        <v>0</v>
      </c>
      <c r="J68" s="99">
        <f t="shared" si="7"/>
        <v>0</v>
      </c>
      <c r="K68" s="99">
        <f t="shared" si="8"/>
        <v>0</v>
      </c>
      <c r="L68" s="99">
        <f t="shared" si="9"/>
        <v>0</v>
      </c>
      <c r="M68" s="100">
        <f t="shared" si="18"/>
        <v>0</v>
      </c>
      <c r="N68" s="99">
        <f>IF(F68=DATA!$A$1,DATA!$D$1,IF(ข้อมูลประกอบ!F68=DATA!$A$2,DATA!$D$2,IF(ข้อมูลประกอบ!F68=DATA!$A$3,DATA!$D$3,IF(ข้อมูลประกอบ!F68=DATA!$A$4,DATA!$D$4,IF(ข้อมูลประกอบ!F68=DATA!$A$5,DATA!$B$5,IF(ข้อมูลประกอบ!F68=DATA!$A$6,DATA!$D$6,IF(ข้อมูลประกอบ!F68=DATA!$A$7,DATA!$D$7,IF(ข้อมูลประกอบ!F68=DATA!$A$8,DATA!$D$8))))))))</f>
        <v>0</v>
      </c>
      <c r="O68" s="101">
        <f t="shared" si="19"/>
        <v>0</v>
      </c>
      <c r="P68" s="102">
        <f>IF(F68=DATA!$A$1,DATA!$C$1,IF(ข้อมูลประกอบ!F68=DATA!$A$2,DATA!$C$2,IF(ข้อมูลประกอบ!F68=DATA!$A$3,DATA!$C$3,IF(ข้อมูลประกอบ!F68=DATA!$A$4,DATA!$C$4,IF(ข้อมูลประกอบ!F68=DATA!$A$5,DATA!$C$5,IF(ข้อมูลประกอบ!F68=DATA!$A$6,DATA!$D$6,IF(ข้อมูลประกอบ!F68=DATA!$A$7,DATA!$D$7,IF(ข้อมูลประกอบ!F68=DATA!$A$8,DATA!$B$8))))))))</f>
        <v>0</v>
      </c>
      <c r="Q68" s="102">
        <f t="shared" si="20"/>
        <v>0</v>
      </c>
      <c r="R68" s="99">
        <f>IF($F68=DATA!$A$1,DATA!$D$1,IF(ข้อมูลประกอบ!$F68=DATA!$A$2,DATA!$D$2,IF(ข้อมูลประกอบ!$F68=DATA!$A$3,DATA!$D$3,IF(ข้อมูลประกอบ!$F68=DATA!$A$4,DATA!$D$4,IF(ข้อมูลประกอบ!$F68=DATA!$A$5,DATA!$D$5,IF(ข้อมูลประกอบ!$F68=DATA!$A$6,DATA!$B$6,IF(ข้อมูลประกอบ!$F68=DATA!$A$7,DATA!$D$7,IF(ข้อมูลประกอบ!$F68=DATA!$A$8,DATA!$D$8))))))))</f>
        <v>0</v>
      </c>
      <c r="S68" s="99">
        <f>IF($F68=DATA!$A$1,DATA!$D$1,IF(ข้อมูลประกอบ!$F68=DATA!$A$2,DATA!$D$2,IF(ข้อมูลประกอบ!$F68=DATA!$A$3,DATA!$D$3,IF(ข้อมูลประกอบ!$F68=DATA!$A$4,DATA!$D$4,IF(ข้อมูลประกอบ!$F68=DATA!$A$5,DATA!$D$5,IF(ข้อมูลประกอบ!$F68=DATA!$A$6,DATA!$C$6,IF(ข้อมูลประกอบ!$F68=DATA!$A$7,DATA!$D$7,IF(ข้อมูลประกอบ!$F68=DATA!$A$8,DATA!$D$8))))))))</f>
        <v>0</v>
      </c>
      <c r="T68" s="99">
        <f>IF($F68=DATA!$A$1,DATA!$D$1,IF(ข้อมูลประกอบ!$F68=DATA!$A$2,DATA!$D$2,IF(ข้อมูลประกอบ!$F68=DATA!$A$3,DATA!$D$3,IF(ข้อมูลประกอบ!$F68=DATA!$A$4,DATA!$D$4,IF(ข้อมูลประกอบ!$F68=DATA!$A$5,DATA!$D$5,IF(ข้อมูลประกอบ!$F68=DATA!$A$6,DATA!$E$6,IF(ข้อมูลประกอบ!$F68=DATA!$A$7,DATA!$D$7,IF(ข้อมูลประกอบ!$F68=DATA!$A$8,DATA!$D$8))))))))</f>
        <v>0</v>
      </c>
      <c r="U68" s="103">
        <f t="shared" si="21"/>
        <v>0</v>
      </c>
      <c r="V68" s="99">
        <f>IF($F68=DATA!$A$1,DATA!$D$1,IF(ข้อมูลประกอบ!$F68=DATA!$A$2,DATA!$D$2,IF(ข้อมูลประกอบ!$F68=DATA!$A$3,DATA!$D$3,IF(ข้อมูลประกอบ!$F68=DATA!$A$4,DATA!$D$4,IF(ข้อมูลประกอบ!$F68=DATA!$A$5,DATA!$D$5,IF(ข้อมูลประกอบ!$F68=DATA!$A$6,DATA!$D$6,IF(ข้อมูลประกอบ!$F68=DATA!$A$7,DATA!$B$7,IF(ข้อมูลประกอบ!$F68=DATA!$A$8,DATA!$D$8))))))))</f>
        <v>0</v>
      </c>
      <c r="W68" s="99">
        <f>IF($F68=DATA!$A$1,DATA!$D$1,IF(ข้อมูลประกอบ!$F68=DATA!$A$2,DATA!$D$2,IF(ข้อมูลประกอบ!$F68=DATA!$A$3,DATA!$D$3,IF(ข้อมูลประกอบ!$F68=DATA!$A$4,DATA!$D$4,IF(ข้อมูลประกอบ!$F68=DATA!$A$5,DATA!$D$5,IF(ข้อมูลประกอบ!$F68=DATA!$A$6,DATA!$D$6,IF(ข้อมูลประกอบ!$F68=DATA!$A$7,DATA!$C$7,IF(ข้อมูลประกอบ!$F68=DATA!$A$8,DATA!$D$8))))))))</f>
        <v>0</v>
      </c>
      <c r="X68" s="104">
        <f t="shared" si="22"/>
        <v>0</v>
      </c>
      <c r="Y68" s="105">
        <f t="shared" si="23"/>
        <v>0</v>
      </c>
    </row>
    <row r="69" spans="1:25" s="108" customFormat="1" ht="48" x14ac:dyDescent="0.3">
      <c r="A69" s="109">
        <v>61</v>
      </c>
      <c r="B69" s="95"/>
      <c r="C69" s="110"/>
      <c r="D69" s="96" t="s">
        <v>63</v>
      </c>
      <c r="E69" s="95"/>
      <c r="F69" s="98" t="s">
        <v>64</v>
      </c>
      <c r="G69" s="98" t="s">
        <v>63</v>
      </c>
      <c r="H69" s="96">
        <v>0</v>
      </c>
      <c r="I69" s="99">
        <f t="shared" si="6"/>
        <v>0</v>
      </c>
      <c r="J69" s="99">
        <f t="shared" si="7"/>
        <v>0</v>
      </c>
      <c r="K69" s="99">
        <f t="shared" si="8"/>
        <v>0</v>
      </c>
      <c r="L69" s="99">
        <f t="shared" si="9"/>
        <v>0</v>
      </c>
      <c r="M69" s="100">
        <f t="shared" si="18"/>
        <v>0</v>
      </c>
      <c r="N69" s="99">
        <f>IF(F69=DATA!$A$1,DATA!$D$1,IF(ข้อมูลประกอบ!F69=DATA!$A$2,DATA!$D$2,IF(ข้อมูลประกอบ!F69=DATA!$A$3,DATA!$D$3,IF(ข้อมูลประกอบ!F69=DATA!$A$4,DATA!$D$4,IF(ข้อมูลประกอบ!F69=DATA!$A$5,DATA!$B$5,IF(ข้อมูลประกอบ!F69=DATA!$A$6,DATA!$D$6,IF(ข้อมูลประกอบ!F69=DATA!$A$7,DATA!$D$7,IF(ข้อมูลประกอบ!F69=DATA!$A$8,DATA!$D$8))))))))</f>
        <v>0</v>
      </c>
      <c r="O69" s="101">
        <f t="shared" si="19"/>
        <v>0</v>
      </c>
      <c r="P69" s="102">
        <f>IF(F69=DATA!$A$1,DATA!$C$1,IF(ข้อมูลประกอบ!F69=DATA!$A$2,DATA!$C$2,IF(ข้อมูลประกอบ!F69=DATA!$A$3,DATA!$C$3,IF(ข้อมูลประกอบ!F69=DATA!$A$4,DATA!$C$4,IF(ข้อมูลประกอบ!F69=DATA!$A$5,DATA!$C$5,IF(ข้อมูลประกอบ!F69=DATA!$A$6,DATA!$D$6,IF(ข้อมูลประกอบ!F69=DATA!$A$7,DATA!$D$7,IF(ข้อมูลประกอบ!F69=DATA!$A$8,DATA!$B$8))))))))</f>
        <v>0</v>
      </c>
      <c r="Q69" s="102">
        <f t="shared" si="20"/>
        <v>0</v>
      </c>
      <c r="R69" s="99">
        <f>IF($F69=DATA!$A$1,DATA!$D$1,IF(ข้อมูลประกอบ!$F69=DATA!$A$2,DATA!$D$2,IF(ข้อมูลประกอบ!$F69=DATA!$A$3,DATA!$D$3,IF(ข้อมูลประกอบ!$F69=DATA!$A$4,DATA!$D$4,IF(ข้อมูลประกอบ!$F69=DATA!$A$5,DATA!$D$5,IF(ข้อมูลประกอบ!$F69=DATA!$A$6,DATA!$B$6,IF(ข้อมูลประกอบ!$F69=DATA!$A$7,DATA!$D$7,IF(ข้อมูลประกอบ!$F69=DATA!$A$8,DATA!$D$8))))))))</f>
        <v>0</v>
      </c>
      <c r="S69" s="99">
        <f>IF($F69=DATA!$A$1,DATA!$D$1,IF(ข้อมูลประกอบ!$F69=DATA!$A$2,DATA!$D$2,IF(ข้อมูลประกอบ!$F69=DATA!$A$3,DATA!$D$3,IF(ข้อมูลประกอบ!$F69=DATA!$A$4,DATA!$D$4,IF(ข้อมูลประกอบ!$F69=DATA!$A$5,DATA!$D$5,IF(ข้อมูลประกอบ!$F69=DATA!$A$6,DATA!$C$6,IF(ข้อมูลประกอบ!$F69=DATA!$A$7,DATA!$D$7,IF(ข้อมูลประกอบ!$F69=DATA!$A$8,DATA!$D$8))))))))</f>
        <v>0</v>
      </c>
      <c r="T69" s="99">
        <f>IF($F69=DATA!$A$1,DATA!$D$1,IF(ข้อมูลประกอบ!$F69=DATA!$A$2,DATA!$D$2,IF(ข้อมูลประกอบ!$F69=DATA!$A$3,DATA!$D$3,IF(ข้อมูลประกอบ!$F69=DATA!$A$4,DATA!$D$4,IF(ข้อมูลประกอบ!$F69=DATA!$A$5,DATA!$D$5,IF(ข้อมูลประกอบ!$F69=DATA!$A$6,DATA!$E$6,IF(ข้อมูลประกอบ!$F69=DATA!$A$7,DATA!$D$7,IF(ข้อมูลประกอบ!$F69=DATA!$A$8,DATA!$D$8))))))))</f>
        <v>0</v>
      </c>
      <c r="U69" s="103">
        <f t="shared" si="21"/>
        <v>0</v>
      </c>
      <c r="V69" s="99">
        <f>IF($F69=DATA!$A$1,DATA!$D$1,IF(ข้อมูลประกอบ!$F69=DATA!$A$2,DATA!$D$2,IF(ข้อมูลประกอบ!$F69=DATA!$A$3,DATA!$D$3,IF(ข้อมูลประกอบ!$F69=DATA!$A$4,DATA!$D$4,IF(ข้อมูลประกอบ!$F69=DATA!$A$5,DATA!$D$5,IF(ข้อมูลประกอบ!$F69=DATA!$A$6,DATA!$D$6,IF(ข้อมูลประกอบ!$F69=DATA!$A$7,DATA!$B$7,IF(ข้อมูลประกอบ!$F69=DATA!$A$8,DATA!$D$8))))))))</f>
        <v>0</v>
      </c>
      <c r="W69" s="99">
        <f>IF($F69=DATA!$A$1,DATA!$D$1,IF(ข้อมูลประกอบ!$F69=DATA!$A$2,DATA!$D$2,IF(ข้อมูลประกอบ!$F69=DATA!$A$3,DATA!$D$3,IF(ข้อมูลประกอบ!$F69=DATA!$A$4,DATA!$D$4,IF(ข้อมูลประกอบ!$F69=DATA!$A$5,DATA!$D$5,IF(ข้อมูลประกอบ!$F69=DATA!$A$6,DATA!$D$6,IF(ข้อมูลประกอบ!$F69=DATA!$A$7,DATA!$C$7,IF(ข้อมูลประกอบ!$F69=DATA!$A$8,DATA!$D$8))))))))</f>
        <v>0</v>
      </c>
      <c r="X69" s="104">
        <f t="shared" si="22"/>
        <v>0</v>
      </c>
      <c r="Y69" s="105">
        <f t="shared" si="23"/>
        <v>0</v>
      </c>
    </row>
    <row r="70" spans="1:25" s="108" customFormat="1" ht="48" x14ac:dyDescent="0.3">
      <c r="A70" s="109">
        <v>62</v>
      </c>
      <c r="B70" s="95"/>
      <c r="C70" s="110"/>
      <c r="D70" s="96" t="s">
        <v>63</v>
      </c>
      <c r="E70" s="95"/>
      <c r="F70" s="98" t="s">
        <v>64</v>
      </c>
      <c r="G70" s="98" t="s">
        <v>63</v>
      </c>
      <c r="H70" s="96">
        <v>0</v>
      </c>
      <c r="I70" s="99">
        <f t="shared" si="6"/>
        <v>0</v>
      </c>
      <c r="J70" s="99">
        <f t="shared" si="7"/>
        <v>0</v>
      </c>
      <c r="K70" s="99">
        <f t="shared" si="8"/>
        <v>0</v>
      </c>
      <c r="L70" s="99">
        <f t="shared" si="9"/>
        <v>0</v>
      </c>
      <c r="M70" s="100">
        <f t="shared" si="18"/>
        <v>0</v>
      </c>
      <c r="N70" s="99">
        <f>IF(F70=DATA!$A$1,DATA!$D$1,IF(ข้อมูลประกอบ!F70=DATA!$A$2,DATA!$D$2,IF(ข้อมูลประกอบ!F70=DATA!$A$3,DATA!$D$3,IF(ข้อมูลประกอบ!F70=DATA!$A$4,DATA!$D$4,IF(ข้อมูลประกอบ!F70=DATA!$A$5,DATA!$B$5,IF(ข้อมูลประกอบ!F70=DATA!$A$6,DATA!$D$6,IF(ข้อมูลประกอบ!F70=DATA!$A$7,DATA!$D$7,IF(ข้อมูลประกอบ!F70=DATA!$A$8,DATA!$D$8))))))))</f>
        <v>0</v>
      </c>
      <c r="O70" s="101">
        <f t="shared" si="19"/>
        <v>0</v>
      </c>
      <c r="P70" s="102">
        <f>IF(F70=DATA!$A$1,DATA!$C$1,IF(ข้อมูลประกอบ!F70=DATA!$A$2,DATA!$C$2,IF(ข้อมูลประกอบ!F70=DATA!$A$3,DATA!$C$3,IF(ข้อมูลประกอบ!F70=DATA!$A$4,DATA!$C$4,IF(ข้อมูลประกอบ!F70=DATA!$A$5,DATA!$C$5,IF(ข้อมูลประกอบ!F70=DATA!$A$6,DATA!$D$6,IF(ข้อมูลประกอบ!F70=DATA!$A$7,DATA!$D$7,IF(ข้อมูลประกอบ!F70=DATA!$A$8,DATA!$B$8))))))))</f>
        <v>0</v>
      </c>
      <c r="Q70" s="102">
        <f t="shared" si="20"/>
        <v>0</v>
      </c>
      <c r="R70" s="99">
        <f>IF($F70=DATA!$A$1,DATA!$D$1,IF(ข้อมูลประกอบ!$F70=DATA!$A$2,DATA!$D$2,IF(ข้อมูลประกอบ!$F70=DATA!$A$3,DATA!$D$3,IF(ข้อมูลประกอบ!$F70=DATA!$A$4,DATA!$D$4,IF(ข้อมูลประกอบ!$F70=DATA!$A$5,DATA!$D$5,IF(ข้อมูลประกอบ!$F70=DATA!$A$6,DATA!$B$6,IF(ข้อมูลประกอบ!$F70=DATA!$A$7,DATA!$D$7,IF(ข้อมูลประกอบ!$F70=DATA!$A$8,DATA!$D$8))))))))</f>
        <v>0</v>
      </c>
      <c r="S70" s="99">
        <f>IF($F70=DATA!$A$1,DATA!$D$1,IF(ข้อมูลประกอบ!$F70=DATA!$A$2,DATA!$D$2,IF(ข้อมูลประกอบ!$F70=DATA!$A$3,DATA!$D$3,IF(ข้อมูลประกอบ!$F70=DATA!$A$4,DATA!$D$4,IF(ข้อมูลประกอบ!$F70=DATA!$A$5,DATA!$D$5,IF(ข้อมูลประกอบ!$F70=DATA!$A$6,DATA!$C$6,IF(ข้อมูลประกอบ!$F70=DATA!$A$7,DATA!$D$7,IF(ข้อมูลประกอบ!$F70=DATA!$A$8,DATA!$D$8))))))))</f>
        <v>0</v>
      </c>
      <c r="T70" s="99">
        <f>IF($F70=DATA!$A$1,DATA!$D$1,IF(ข้อมูลประกอบ!$F70=DATA!$A$2,DATA!$D$2,IF(ข้อมูลประกอบ!$F70=DATA!$A$3,DATA!$D$3,IF(ข้อมูลประกอบ!$F70=DATA!$A$4,DATA!$D$4,IF(ข้อมูลประกอบ!$F70=DATA!$A$5,DATA!$D$5,IF(ข้อมูลประกอบ!$F70=DATA!$A$6,DATA!$E$6,IF(ข้อมูลประกอบ!$F70=DATA!$A$7,DATA!$D$7,IF(ข้อมูลประกอบ!$F70=DATA!$A$8,DATA!$D$8))))))))</f>
        <v>0</v>
      </c>
      <c r="U70" s="103">
        <f t="shared" si="21"/>
        <v>0</v>
      </c>
      <c r="V70" s="99">
        <f>IF($F70=DATA!$A$1,DATA!$D$1,IF(ข้อมูลประกอบ!$F70=DATA!$A$2,DATA!$D$2,IF(ข้อมูลประกอบ!$F70=DATA!$A$3,DATA!$D$3,IF(ข้อมูลประกอบ!$F70=DATA!$A$4,DATA!$D$4,IF(ข้อมูลประกอบ!$F70=DATA!$A$5,DATA!$D$5,IF(ข้อมูลประกอบ!$F70=DATA!$A$6,DATA!$D$6,IF(ข้อมูลประกอบ!$F70=DATA!$A$7,DATA!$B$7,IF(ข้อมูลประกอบ!$F70=DATA!$A$8,DATA!$D$8))))))))</f>
        <v>0</v>
      </c>
      <c r="W70" s="99">
        <f>IF($F70=DATA!$A$1,DATA!$D$1,IF(ข้อมูลประกอบ!$F70=DATA!$A$2,DATA!$D$2,IF(ข้อมูลประกอบ!$F70=DATA!$A$3,DATA!$D$3,IF(ข้อมูลประกอบ!$F70=DATA!$A$4,DATA!$D$4,IF(ข้อมูลประกอบ!$F70=DATA!$A$5,DATA!$D$5,IF(ข้อมูลประกอบ!$F70=DATA!$A$6,DATA!$D$6,IF(ข้อมูลประกอบ!$F70=DATA!$A$7,DATA!$C$7,IF(ข้อมูลประกอบ!$F70=DATA!$A$8,DATA!$D$8))))))))</f>
        <v>0</v>
      </c>
      <c r="X70" s="104">
        <f t="shared" si="22"/>
        <v>0</v>
      </c>
      <c r="Y70" s="105">
        <f t="shared" si="23"/>
        <v>0</v>
      </c>
    </row>
    <row r="71" spans="1:25" s="108" customFormat="1" ht="48" x14ac:dyDescent="0.3">
      <c r="A71" s="109">
        <v>63</v>
      </c>
      <c r="B71" s="95"/>
      <c r="C71" s="110"/>
      <c r="D71" s="96" t="s">
        <v>63</v>
      </c>
      <c r="E71" s="95"/>
      <c r="F71" s="98" t="s">
        <v>64</v>
      </c>
      <c r="G71" s="98" t="s">
        <v>63</v>
      </c>
      <c r="H71" s="96">
        <v>0</v>
      </c>
      <c r="I71" s="99">
        <f t="shared" si="6"/>
        <v>0</v>
      </c>
      <c r="J71" s="99">
        <f t="shared" si="7"/>
        <v>0</v>
      </c>
      <c r="K71" s="99">
        <f t="shared" si="8"/>
        <v>0</v>
      </c>
      <c r="L71" s="99">
        <f t="shared" si="9"/>
        <v>0</v>
      </c>
      <c r="M71" s="100">
        <f t="shared" ref="M71:M102" si="24">SUM(J71+L71)*12</f>
        <v>0</v>
      </c>
      <c r="N71" s="99">
        <f>IF(F71=DATA!$A$1,DATA!$D$1,IF(ข้อมูลประกอบ!F71=DATA!$A$2,DATA!$D$2,IF(ข้อมูลประกอบ!F71=DATA!$A$3,DATA!$D$3,IF(ข้อมูลประกอบ!F71=DATA!$A$4,DATA!$D$4,IF(ข้อมูลประกอบ!F71=DATA!$A$5,DATA!$B$5,IF(ข้อมูลประกอบ!F71=DATA!$A$6,DATA!$D$6,IF(ข้อมูลประกอบ!F71=DATA!$A$7,DATA!$D$7,IF(ข้อมูลประกอบ!F71=DATA!$A$8,DATA!$D$8))))))))</f>
        <v>0</v>
      </c>
      <c r="O71" s="101">
        <f t="shared" ref="O71:O102" si="25">N71*12</f>
        <v>0</v>
      </c>
      <c r="P71" s="102">
        <f>IF(F71=DATA!$A$1,DATA!$C$1,IF(ข้อมูลประกอบ!F71=DATA!$A$2,DATA!$C$2,IF(ข้อมูลประกอบ!F71=DATA!$A$3,DATA!$C$3,IF(ข้อมูลประกอบ!F71=DATA!$A$4,DATA!$C$4,IF(ข้อมูลประกอบ!F71=DATA!$A$5,DATA!$C$5,IF(ข้อมูลประกอบ!F71=DATA!$A$6,DATA!$D$6,IF(ข้อมูลประกอบ!F71=DATA!$A$7,DATA!$D$7,IF(ข้อมูลประกอบ!F71=DATA!$A$8,DATA!$B$8))))))))</f>
        <v>0</v>
      </c>
      <c r="Q71" s="102">
        <f t="shared" ref="Q71:Q102" si="26">P71*12</f>
        <v>0</v>
      </c>
      <c r="R71" s="99">
        <f>IF($F71=DATA!$A$1,DATA!$D$1,IF(ข้อมูลประกอบ!$F71=DATA!$A$2,DATA!$D$2,IF(ข้อมูลประกอบ!$F71=DATA!$A$3,DATA!$D$3,IF(ข้อมูลประกอบ!$F71=DATA!$A$4,DATA!$D$4,IF(ข้อมูลประกอบ!$F71=DATA!$A$5,DATA!$D$5,IF(ข้อมูลประกอบ!$F71=DATA!$A$6,DATA!$B$6,IF(ข้อมูลประกอบ!$F71=DATA!$A$7,DATA!$D$7,IF(ข้อมูลประกอบ!$F71=DATA!$A$8,DATA!$D$8))))))))</f>
        <v>0</v>
      </c>
      <c r="S71" s="99">
        <f>IF($F71=DATA!$A$1,DATA!$D$1,IF(ข้อมูลประกอบ!$F71=DATA!$A$2,DATA!$D$2,IF(ข้อมูลประกอบ!$F71=DATA!$A$3,DATA!$D$3,IF(ข้อมูลประกอบ!$F71=DATA!$A$4,DATA!$D$4,IF(ข้อมูลประกอบ!$F71=DATA!$A$5,DATA!$D$5,IF(ข้อมูลประกอบ!$F71=DATA!$A$6,DATA!$C$6,IF(ข้อมูลประกอบ!$F71=DATA!$A$7,DATA!$D$7,IF(ข้อมูลประกอบ!$F71=DATA!$A$8,DATA!$D$8))))))))</f>
        <v>0</v>
      </c>
      <c r="T71" s="99">
        <f>IF($F71=DATA!$A$1,DATA!$D$1,IF(ข้อมูลประกอบ!$F71=DATA!$A$2,DATA!$D$2,IF(ข้อมูลประกอบ!$F71=DATA!$A$3,DATA!$D$3,IF(ข้อมูลประกอบ!$F71=DATA!$A$4,DATA!$D$4,IF(ข้อมูลประกอบ!$F71=DATA!$A$5,DATA!$D$5,IF(ข้อมูลประกอบ!$F71=DATA!$A$6,DATA!$E$6,IF(ข้อมูลประกอบ!$F71=DATA!$A$7,DATA!$D$7,IF(ข้อมูลประกอบ!$F71=DATA!$A$8,DATA!$D$8))))))))</f>
        <v>0</v>
      </c>
      <c r="U71" s="103">
        <f t="shared" ref="U71:U102" si="27">R71*S71*T71</f>
        <v>0</v>
      </c>
      <c r="V71" s="99">
        <f>IF($F71=DATA!$A$1,DATA!$D$1,IF(ข้อมูลประกอบ!$F71=DATA!$A$2,DATA!$D$2,IF(ข้อมูลประกอบ!$F71=DATA!$A$3,DATA!$D$3,IF(ข้อมูลประกอบ!$F71=DATA!$A$4,DATA!$D$4,IF(ข้อมูลประกอบ!$F71=DATA!$A$5,DATA!$D$5,IF(ข้อมูลประกอบ!$F71=DATA!$A$6,DATA!$D$6,IF(ข้อมูลประกอบ!$F71=DATA!$A$7,DATA!$B$7,IF(ข้อมูลประกอบ!$F71=DATA!$A$8,DATA!$D$8))))))))</f>
        <v>0</v>
      </c>
      <c r="W71" s="99">
        <f>IF($F71=DATA!$A$1,DATA!$D$1,IF(ข้อมูลประกอบ!$F71=DATA!$A$2,DATA!$D$2,IF(ข้อมูลประกอบ!$F71=DATA!$A$3,DATA!$D$3,IF(ข้อมูลประกอบ!$F71=DATA!$A$4,DATA!$D$4,IF(ข้อมูลประกอบ!$F71=DATA!$A$5,DATA!$D$5,IF(ข้อมูลประกอบ!$F71=DATA!$A$6,DATA!$D$6,IF(ข้อมูลประกอบ!$F71=DATA!$A$7,DATA!$C$7,IF(ข้อมูลประกอบ!$F71=DATA!$A$8,DATA!$D$8))))))))</f>
        <v>0</v>
      </c>
      <c r="X71" s="104">
        <f t="shared" ref="X71:X102" si="28">V71*W71</f>
        <v>0</v>
      </c>
      <c r="Y71" s="105">
        <f t="shared" ref="Y71:Y102" si="29">SUM(M71,O71,Q71,U71,X71)</f>
        <v>0</v>
      </c>
    </row>
    <row r="72" spans="1:25" s="108" customFormat="1" ht="48" x14ac:dyDescent="0.3">
      <c r="A72" s="109">
        <v>64</v>
      </c>
      <c r="B72" s="95"/>
      <c r="C72" s="110"/>
      <c r="D72" s="96" t="s">
        <v>63</v>
      </c>
      <c r="E72" s="95"/>
      <c r="F72" s="98" t="s">
        <v>64</v>
      </c>
      <c r="G72" s="98" t="s">
        <v>63</v>
      </c>
      <c r="H72" s="96">
        <v>0</v>
      </c>
      <c r="I72" s="99">
        <f t="shared" si="6"/>
        <v>0</v>
      </c>
      <c r="J72" s="99">
        <f t="shared" si="7"/>
        <v>0</v>
      </c>
      <c r="K72" s="99">
        <f t="shared" si="8"/>
        <v>0</v>
      </c>
      <c r="L72" s="99">
        <f t="shared" si="9"/>
        <v>0</v>
      </c>
      <c r="M72" s="100">
        <f t="shared" si="24"/>
        <v>0</v>
      </c>
      <c r="N72" s="99">
        <f>IF(F72=DATA!$A$1,DATA!$D$1,IF(ข้อมูลประกอบ!F72=DATA!$A$2,DATA!$D$2,IF(ข้อมูลประกอบ!F72=DATA!$A$3,DATA!$D$3,IF(ข้อมูลประกอบ!F72=DATA!$A$4,DATA!$D$4,IF(ข้อมูลประกอบ!F72=DATA!$A$5,DATA!$B$5,IF(ข้อมูลประกอบ!F72=DATA!$A$6,DATA!$D$6,IF(ข้อมูลประกอบ!F72=DATA!$A$7,DATA!$D$7,IF(ข้อมูลประกอบ!F72=DATA!$A$8,DATA!$D$8))))))))</f>
        <v>0</v>
      </c>
      <c r="O72" s="101">
        <f t="shared" si="25"/>
        <v>0</v>
      </c>
      <c r="P72" s="102">
        <f>IF(F72=DATA!$A$1,DATA!$C$1,IF(ข้อมูลประกอบ!F72=DATA!$A$2,DATA!$C$2,IF(ข้อมูลประกอบ!F72=DATA!$A$3,DATA!$C$3,IF(ข้อมูลประกอบ!F72=DATA!$A$4,DATA!$C$4,IF(ข้อมูลประกอบ!F72=DATA!$A$5,DATA!$C$5,IF(ข้อมูลประกอบ!F72=DATA!$A$6,DATA!$D$6,IF(ข้อมูลประกอบ!F72=DATA!$A$7,DATA!$D$7,IF(ข้อมูลประกอบ!F72=DATA!$A$8,DATA!$B$8))))))))</f>
        <v>0</v>
      </c>
      <c r="Q72" s="102">
        <f t="shared" si="26"/>
        <v>0</v>
      </c>
      <c r="R72" s="99">
        <f>IF($F72=DATA!$A$1,DATA!$D$1,IF(ข้อมูลประกอบ!$F72=DATA!$A$2,DATA!$D$2,IF(ข้อมูลประกอบ!$F72=DATA!$A$3,DATA!$D$3,IF(ข้อมูลประกอบ!$F72=DATA!$A$4,DATA!$D$4,IF(ข้อมูลประกอบ!$F72=DATA!$A$5,DATA!$D$5,IF(ข้อมูลประกอบ!$F72=DATA!$A$6,DATA!$B$6,IF(ข้อมูลประกอบ!$F72=DATA!$A$7,DATA!$D$7,IF(ข้อมูลประกอบ!$F72=DATA!$A$8,DATA!$D$8))))))))</f>
        <v>0</v>
      </c>
      <c r="S72" s="99">
        <f>IF($F72=DATA!$A$1,DATA!$D$1,IF(ข้อมูลประกอบ!$F72=DATA!$A$2,DATA!$D$2,IF(ข้อมูลประกอบ!$F72=DATA!$A$3,DATA!$D$3,IF(ข้อมูลประกอบ!$F72=DATA!$A$4,DATA!$D$4,IF(ข้อมูลประกอบ!$F72=DATA!$A$5,DATA!$D$5,IF(ข้อมูลประกอบ!$F72=DATA!$A$6,DATA!$C$6,IF(ข้อมูลประกอบ!$F72=DATA!$A$7,DATA!$D$7,IF(ข้อมูลประกอบ!$F72=DATA!$A$8,DATA!$D$8))))))))</f>
        <v>0</v>
      </c>
      <c r="T72" s="99">
        <f>IF($F72=DATA!$A$1,DATA!$D$1,IF(ข้อมูลประกอบ!$F72=DATA!$A$2,DATA!$D$2,IF(ข้อมูลประกอบ!$F72=DATA!$A$3,DATA!$D$3,IF(ข้อมูลประกอบ!$F72=DATA!$A$4,DATA!$D$4,IF(ข้อมูลประกอบ!$F72=DATA!$A$5,DATA!$D$5,IF(ข้อมูลประกอบ!$F72=DATA!$A$6,DATA!$E$6,IF(ข้อมูลประกอบ!$F72=DATA!$A$7,DATA!$D$7,IF(ข้อมูลประกอบ!$F72=DATA!$A$8,DATA!$D$8))))))))</f>
        <v>0</v>
      </c>
      <c r="U72" s="103">
        <f t="shared" si="27"/>
        <v>0</v>
      </c>
      <c r="V72" s="99">
        <f>IF($F72=DATA!$A$1,DATA!$D$1,IF(ข้อมูลประกอบ!$F72=DATA!$A$2,DATA!$D$2,IF(ข้อมูลประกอบ!$F72=DATA!$A$3,DATA!$D$3,IF(ข้อมูลประกอบ!$F72=DATA!$A$4,DATA!$D$4,IF(ข้อมูลประกอบ!$F72=DATA!$A$5,DATA!$D$5,IF(ข้อมูลประกอบ!$F72=DATA!$A$6,DATA!$D$6,IF(ข้อมูลประกอบ!$F72=DATA!$A$7,DATA!$B$7,IF(ข้อมูลประกอบ!$F72=DATA!$A$8,DATA!$D$8))))))))</f>
        <v>0</v>
      </c>
      <c r="W72" s="99">
        <f>IF($F72=DATA!$A$1,DATA!$D$1,IF(ข้อมูลประกอบ!$F72=DATA!$A$2,DATA!$D$2,IF(ข้อมูลประกอบ!$F72=DATA!$A$3,DATA!$D$3,IF(ข้อมูลประกอบ!$F72=DATA!$A$4,DATA!$D$4,IF(ข้อมูลประกอบ!$F72=DATA!$A$5,DATA!$D$5,IF(ข้อมูลประกอบ!$F72=DATA!$A$6,DATA!$D$6,IF(ข้อมูลประกอบ!$F72=DATA!$A$7,DATA!$C$7,IF(ข้อมูลประกอบ!$F72=DATA!$A$8,DATA!$D$8))))))))</f>
        <v>0</v>
      </c>
      <c r="X72" s="104">
        <f t="shared" si="28"/>
        <v>0</v>
      </c>
      <c r="Y72" s="105">
        <f t="shared" si="29"/>
        <v>0</v>
      </c>
    </row>
    <row r="73" spans="1:25" s="108" customFormat="1" ht="48" x14ac:dyDescent="0.3">
      <c r="A73" s="109">
        <v>65</v>
      </c>
      <c r="B73" s="95"/>
      <c r="C73" s="110"/>
      <c r="D73" s="96" t="s">
        <v>63</v>
      </c>
      <c r="E73" s="95"/>
      <c r="F73" s="98" t="s">
        <v>64</v>
      </c>
      <c r="G73" s="98" t="s">
        <v>63</v>
      </c>
      <c r="H73" s="96">
        <v>0</v>
      </c>
      <c r="I73" s="99">
        <f t="shared" si="6"/>
        <v>0</v>
      </c>
      <c r="J73" s="99">
        <f t="shared" si="7"/>
        <v>0</v>
      </c>
      <c r="K73" s="99">
        <f t="shared" si="8"/>
        <v>0</v>
      </c>
      <c r="L73" s="99">
        <f t="shared" si="9"/>
        <v>0</v>
      </c>
      <c r="M73" s="100">
        <f t="shared" si="24"/>
        <v>0</v>
      </c>
      <c r="N73" s="99">
        <f>IF(F73=DATA!$A$1,DATA!$D$1,IF(ข้อมูลประกอบ!F73=DATA!$A$2,DATA!$D$2,IF(ข้อมูลประกอบ!F73=DATA!$A$3,DATA!$D$3,IF(ข้อมูลประกอบ!F73=DATA!$A$4,DATA!$D$4,IF(ข้อมูลประกอบ!F73=DATA!$A$5,DATA!$B$5,IF(ข้อมูลประกอบ!F73=DATA!$A$6,DATA!$D$6,IF(ข้อมูลประกอบ!F73=DATA!$A$7,DATA!$D$7,IF(ข้อมูลประกอบ!F73=DATA!$A$8,DATA!$D$8))))))))</f>
        <v>0</v>
      </c>
      <c r="O73" s="101">
        <f t="shared" si="25"/>
        <v>0</v>
      </c>
      <c r="P73" s="102">
        <f>IF(F73=DATA!$A$1,DATA!$C$1,IF(ข้อมูลประกอบ!F73=DATA!$A$2,DATA!$C$2,IF(ข้อมูลประกอบ!F73=DATA!$A$3,DATA!$C$3,IF(ข้อมูลประกอบ!F73=DATA!$A$4,DATA!$C$4,IF(ข้อมูลประกอบ!F73=DATA!$A$5,DATA!$C$5,IF(ข้อมูลประกอบ!F73=DATA!$A$6,DATA!$D$6,IF(ข้อมูลประกอบ!F73=DATA!$A$7,DATA!$D$7,IF(ข้อมูลประกอบ!F73=DATA!$A$8,DATA!$B$8))))))))</f>
        <v>0</v>
      </c>
      <c r="Q73" s="102">
        <f t="shared" si="26"/>
        <v>0</v>
      </c>
      <c r="R73" s="99">
        <f>IF($F73=DATA!$A$1,DATA!$D$1,IF(ข้อมูลประกอบ!$F73=DATA!$A$2,DATA!$D$2,IF(ข้อมูลประกอบ!$F73=DATA!$A$3,DATA!$D$3,IF(ข้อมูลประกอบ!$F73=DATA!$A$4,DATA!$D$4,IF(ข้อมูลประกอบ!$F73=DATA!$A$5,DATA!$D$5,IF(ข้อมูลประกอบ!$F73=DATA!$A$6,DATA!$B$6,IF(ข้อมูลประกอบ!$F73=DATA!$A$7,DATA!$D$7,IF(ข้อมูลประกอบ!$F73=DATA!$A$8,DATA!$D$8))))))))</f>
        <v>0</v>
      </c>
      <c r="S73" s="99">
        <f>IF($F73=DATA!$A$1,DATA!$D$1,IF(ข้อมูลประกอบ!$F73=DATA!$A$2,DATA!$D$2,IF(ข้อมูลประกอบ!$F73=DATA!$A$3,DATA!$D$3,IF(ข้อมูลประกอบ!$F73=DATA!$A$4,DATA!$D$4,IF(ข้อมูลประกอบ!$F73=DATA!$A$5,DATA!$D$5,IF(ข้อมูลประกอบ!$F73=DATA!$A$6,DATA!$C$6,IF(ข้อมูลประกอบ!$F73=DATA!$A$7,DATA!$D$7,IF(ข้อมูลประกอบ!$F73=DATA!$A$8,DATA!$D$8))))))))</f>
        <v>0</v>
      </c>
      <c r="T73" s="99">
        <f>IF($F73=DATA!$A$1,DATA!$D$1,IF(ข้อมูลประกอบ!$F73=DATA!$A$2,DATA!$D$2,IF(ข้อมูลประกอบ!$F73=DATA!$A$3,DATA!$D$3,IF(ข้อมูลประกอบ!$F73=DATA!$A$4,DATA!$D$4,IF(ข้อมูลประกอบ!$F73=DATA!$A$5,DATA!$D$5,IF(ข้อมูลประกอบ!$F73=DATA!$A$6,DATA!$E$6,IF(ข้อมูลประกอบ!$F73=DATA!$A$7,DATA!$D$7,IF(ข้อมูลประกอบ!$F73=DATA!$A$8,DATA!$D$8))))))))</f>
        <v>0</v>
      </c>
      <c r="U73" s="103">
        <f t="shared" si="27"/>
        <v>0</v>
      </c>
      <c r="V73" s="99">
        <f>IF($F73=DATA!$A$1,DATA!$D$1,IF(ข้อมูลประกอบ!$F73=DATA!$A$2,DATA!$D$2,IF(ข้อมูลประกอบ!$F73=DATA!$A$3,DATA!$D$3,IF(ข้อมูลประกอบ!$F73=DATA!$A$4,DATA!$D$4,IF(ข้อมูลประกอบ!$F73=DATA!$A$5,DATA!$D$5,IF(ข้อมูลประกอบ!$F73=DATA!$A$6,DATA!$D$6,IF(ข้อมูลประกอบ!$F73=DATA!$A$7,DATA!$B$7,IF(ข้อมูลประกอบ!$F73=DATA!$A$8,DATA!$D$8))))))))</f>
        <v>0</v>
      </c>
      <c r="W73" s="99">
        <f>IF($F73=DATA!$A$1,DATA!$D$1,IF(ข้อมูลประกอบ!$F73=DATA!$A$2,DATA!$D$2,IF(ข้อมูลประกอบ!$F73=DATA!$A$3,DATA!$D$3,IF(ข้อมูลประกอบ!$F73=DATA!$A$4,DATA!$D$4,IF(ข้อมูลประกอบ!$F73=DATA!$A$5,DATA!$D$5,IF(ข้อมูลประกอบ!$F73=DATA!$A$6,DATA!$D$6,IF(ข้อมูลประกอบ!$F73=DATA!$A$7,DATA!$C$7,IF(ข้อมูลประกอบ!$F73=DATA!$A$8,DATA!$D$8))))))))</f>
        <v>0</v>
      </c>
      <c r="X73" s="104">
        <f t="shared" si="28"/>
        <v>0</v>
      </c>
      <c r="Y73" s="105">
        <f t="shared" si="29"/>
        <v>0</v>
      </c>
    </row>
    <row r="74" spans="1:25" s="108" customFormat="1" ht="48" x14ac:dyDescent="0.3">
      <c r="A74" s="109">
        <v>66</v>
      </c>
      <c r="B74" s="95"/>
      <c r="C74" s="110"/>
      <c r="D74" s="96" t="s">
        <v>63</v>
      </c>
      <c r="E74" s="95"/>
      <c r="F74" s="98" t="s">
        <v>64</v>
      </c>
      <c r="G74" s="98" t="s">
        <v>63</v>
      </c>
      <c r="H74" s="96">
        <v>0</v>
      </c>
      <c r="I74" s="99">
        <f t="shared" ref="I74:I108" si="30">H74*0.04</f>
        <v>0</v>
      </c>
      <c r="J74" s="99">
        <f t="shared" ref="J74:J108" si="31">SUM(H74:I74)</f>
        <v>0</v>
      </c>
      <c r="K74" s="99">
        <f t="shared" ref="K74:K108" si="32">J74*0.05</f>
        <v>0</v>
      </c>
      <c r="L74" s="99">
        <f t="shared" ref="L74:L108" si="33">IF(K74&gt;=750,750,K74)</f>
        <v>0</v>
      </c>
      <c r="M74" s="100">
        <f t="shared" si="24"/>
        <v>0</v>
      </c>
      <c r="N74" s="99">
        <f>IF(F74=DATA!$A$1,DATA!$D$1,IF(ข้อมูลประกอบ!F74=DATA!$A$2,DATA!$D$2,IF(ข้อมูลประกอบ!F74=DATA!$A$3,DATA!$D$3,IF(ข้อมูลประกอบ!F74=DATA!$A$4,DATA!$D$4,IF(ข้อมูลประกอบ!F74=DATA!$A$5,DATA!$B$5,IF(ข้อมูลประกอบ!F74=DATA!$A$6,DATA!$D$6,IF(ข้อมูลประกอบ!F74=DATA!$A$7,DATA!$D$7,IF(ข้อมูลประกอบ!F74=DATA!$A$8,DATA!$D$8))))))))</f>
        <v>0</v>
      </c>
      <c r="O74" s="101">
        <f t="shared" si="25"/>
        <v>0</v>
      </c>
      <c r="P74" s="102">
        <f>IF(F74=DATA!$A$1,DATA!$C$1,IF(ข้อมูลประกอบ!F74=DATA!$A$2,DATA!$C$2,IF(ข้อมูลประกอบ!F74=DATA!$A$3,DATA!$C$3,IF(ข้อมูลประกอบ!F74=DATA!$A$4,DATA!$C$4,IF(ข้อมูลประกอบ!F74=DATA!$A$5,DATA!$C$5,IF(ข้อมูลประกอบ!F74=DATA!$A$6,DATA!$D$6,IF(ข้อมูลประกอบ!F74=DATA!$A$7,DATA!$D$7,IF(ข้อมูลประกอบ!F74=DATA!$A$8,DATA!$B$8))))))))</f>
        <v>0</v>
      </c>
      <c r="Q74" s="102">
        <f t="shared" si="26"/>
        <v>0</v>
      </c>
      <c r="R74" s="99">
        <f>IF($F74=DATA!$A$1,DATA!$D$1,IF(ข้อมูลประกอบ!$F74=DATA!$A$2,DATA!$D$2,IF(ข้อมูลประกอบ!$F74=DATA!$A$3,DATA!$D$3,IF(ข้อมูลประกอบ!$F74=DATA!$A$4,DATA!$D$4,IF(ข้อมูลประกอบ!$F74=DATA!$A$5,DATA!$D$5,IF(ข้อมูลประกอบ!$F74=DATA!$A$6,DATA!$B$6,IF(ข้อมูลประกอบ!$F74=DATA!$A$7,DATA!$D$7,IF(ข้อมูลประกอบ!$F74=DATA!$A$8,DATA!$D$8))))))))</f>
        <v>0</v>
      </c>
      <c r="S74" s="99">
        <f>IF($F74=DATA!$A$1,DATA!$D$1,IF(ข้อมูลประกอบ!$F74=DATA!$A$2,DATA!$D$2,IF(ข้อมูลประกอบ!$F74=DATA!$A$3,DATA!$D$3,IF(ข้อมูลประกอบ!$F74=DATA!$A$4,DATA!$D$4,IF(ข้อมูลประกอบ!$F74=DATA!$A$5,DATA!$D$5,IF(ข้อมูลประกอบ!$F74=DATA!$A$6,DATA!$C$6,IF(ข้อมูลประกอบ!$F74=DATA!$A$7,DATA!$D$7,IF(ข้อมูลประกอบ!$F74=DATA!$A$8,DATA!$D$8))))))))</f>
        <v>0</v>
      </c>
      <c r="T74" s="99">
        <f>IF($F74=DATA!$A$1,DATA!$D$1,IF(ข้อมูลประกอบ!$F74=DATA!$A$2,DATA!$D$2,IF(ข้อมูลประกอบ!$F74=DATA!$A$3,DATA!$D$3,IF(ข้อมูลประกอบ!$F74=DATA!$A$4,DATA!$D$4,IF(ข้อมูลประกอบ!$F74=DATA!$A$5,DATA!$D$5,IF(ข้อมูลประกอบ!$F74=DATA!$A$6,DATA!$E$6,IF(ข้อมูลประกอบ!$F74=DATA!$A$7,DATA!$D$7,IF(ข้อมูลประกอบ!$F74=DATA!$A$8,DATA!$D$8))))))))</f>
        <v>0</v>
      </c>
      <c r="U74" s="103">
        <f t="shared" si="27"/>
        <v>0</v>
      </c>
      <c r="V74" s="99">
        <f>IF($F74=DATA!$A$1,DATA!$D$1,IF(ข้อมูลประกอบ!$F74=DATA!$A$2,DATA!$D$2,IF(ข้อมูลประกอบ!$F74=DATA!$A$3,DATA!$D$3,IF(ข้อมูลประกอบ!$F74=DATA!$A$4,DATA!$D$4,IF(ข้อมูลประกอบ!$F74=DATA!$A$5,DATA!$D$5,IF(ข้อมูลประกอบ!$F74=DATA!$A$6,DATA!$D$6,IF(ข้อมูลประกอบ!$F74=DATA!$A$7,DATA!$B$7,IF(ข้อมูลประกอบ!$F74=DATA!$A$8,DATA!$D$8))))))))</f>
        <v>0</v>
      </c>
      <c r="W74" s="99">
        <f>IF($F74=DATA!$A$1,DATA!$D$1,IF(ข้อมูลประกอบ!$F74=DATA!$A$2,DATA!$D$2,IF(ข้อมูลประกอบ!$F74=DATA!$A$3,DATA!$D$3,IF(ข้อมูลประกอบ!$F74=DATA!$A$4,DATA!$D$4,IF(ข้อมูลประกอบ!$F74=DATA!$A$5,DATA!$D$5,IF(ข้อมูลประกอบ!$F74=DATA!$A$6,DATA!$D$6,IF(ข้อมูลประกอบ!$F74=DATA!$A$7,DATA!$C$7,IF(ข้อมูลประกอบ!$F74=DATA!$A$8,DATA!$D$8))))))))</f>
        <v>0</v>
      </c>
      <c r="X74" s="104">
        <f t="shared" si="28"/>
        <v>0</v>
      </c>
      <c r="Y74" s="105">
        <f t="shared" si="29"/>
        <v>0</v>
      </c>
    </row>
    <row r="75" spans="1:25" s="108" customFormat="1" ht="48" x14ac:dyDescent="0.3">
      <c r="A75" s="109">
        <v>67</v>
      </c>
      <c r="B75" s="95"/>
      <c r="C75" s="110"/>
      <c r="D75" s="96" t="s">
        <v>63</v>
      </c>
      <c r="E75" s="95"/>
      <c r="F75" s="98" t="s">
        <v>64</v>
      </c>
      <c r="G75" s="98" t="s">
        <v>63</v>
      </c>
      <c r="H75" s="96">
        <v>0</v>
      </c>
      <c r="I75" s="99">
        <f t="shared" si="30"/>
        <v>0</v>
      </c>
      <c r="J75" s="99">
        <f t="shared" si="31"/>
        <v>0</v>
      </c>
      <c r="K75" s="99">
        <f t="shared" si="32"/>
        <v>0</v>
      </c>
      <c r="L75" s="99">
        <f t="shared" si="33"/>
        <v>0</v>
      </c>
      <c r="M75" s="100">
        <f t="shared" si="24"/>
        <v>0</v>
      </c>
      <c r="N75" s="99">
        <f>IF(F75=DATA!$A$1,DATA!$D$1,IF(ข้อมูลประกอบ!F75=DATA!$A$2,DATA!$D$2,IF(ข้อมูลประกอบ!F75=DATA!$A$3,DATA!$D$3,IF(ข้อมูลประกอบ!F75=DATA!$A$4,DATA!$D$4,IF(ข้อมูลประกอบ!F75=DATA!$A$5,DATA!$B$5,IF(ข้อมูลประกอบ!F75=DATA!$A$6,DATA!$D$6,IF(ข้อมูลประกอบ!F75=DATA!$A$7,DATA!$D$7,IF(ข้อมูลประกอบ!F75=DATA!$A$8,DATA!$D$8))))))))</f>
        <v>0</v>
      </c>
      <c r="O75" s="101">
        <f t="shared" si="25"/>
        <v>0</v>
      </c>
      <c r="P75" s="102">
        <f>IF(F75=DATA!$A$1,DATA!$C$1,IF(ข้อมูลประกอบ!F75=DATA!$A$2,DATA!$C$2,IF(ข้อมูลประกอบ!F75=DATA!$A$3,DATA!$C$3,IF(ข้อมูลประกอบ!F75=DATA!$A$4,DATA!$C$4,IF(ข้อมูลประกอบ!F75=DATA!$A$5,DATA!$C$5,IF(ข้อมูลประกอบ!F75=DATA!$A$6,DATA!$D$6,IF(ข้อมูลประกอบ!F75=DATA!$A$7,DATA!$D$7,IF(ข้อมูลประกอบ!F75=DATA!$A$8,DATA!$B$8))))))))</f>
        <v>0</v>
      </c>
      <c r="Q75" s="102">
        <f t="shared" si="26"/>
        <v>0</v>
      </c>
      <c r="R75" s="99">
        <f>IF($F75=DATA!$A$1,DATA!$D$1,IF(ข้อมูลประกอบ!$F75=DATA!$A$2,DATA!$D$2,IF(ข้อมูลประกอบ!$F75=DATA!$A$3,DATA!$D$3,IF(ข้อมูลประกอบ!$F75=DATA!$A$4,DATA!$D$4,IF(ข้อมูลประกอบ!$F75=DATA!$A$5,DATA!$D$5,IF(ข้อมูลประกอบ!$F75=DATA!$A$6,DATA!$B$6,IF(ข้อมูลประกอบ!$F75=DATA!$A$7,DATA!$D$7,IF(ข้อมูลประกอบ!$F75=DATA!$A$8,DATA!$D$8))))))))</f>
        <v>0</v>
      </c>
      <c r="S75" s="99">
        <f>IF($F75=DATA!$A$1,DATA!$D$1,IF(ข้อมูลประกอบ!$F75=DATA!$A$2,DATA!$D$2,IF(ข้อมูลประกอบ!$F75=DATA!$A$3,DATA!$D$3,IF(ข้อมูลประกอบ!$F75=DATA!$A$4,DATA!$D$4,IF(ข้อมูลประกอบ!$F75=DATA!$A$5,DATA!$D$5,IF(ข้อมูลประกอบ!$F75=DATA!$A$6,DATA!$C$6,IF(ข้อมูลประกอบ!$F75=DATA!$A$7,DATA!$D$7,IF(ข้อมูลประกอบ!$F75=DATA!$A$8,DATA!$D$8))))))))</f>
        <v>0</v>
      </c>
      <c r="T75" s="99">
        <f>IF($F75=DATA!$A$1,DATA!$D$1,IF(ข้อมูลประกอบ!$F75=DATA!$A$2,DATA!$D$2,IF(ข้อมูลประกอบ!$F75=DATA!$A$3,DATA!$D$3,IF(ข้อมูลประกอบ!$F75=DATA!$A$4,DATA!$D$4,IF(ข้อมูลประกอบ!$F75=DATA!$A$5,DATA!$D$5,IF(ข้อมูลประกอบ!$F75=DATA!$A$6,DATA!$E$6,IF(ข้อมูลประกอบ!$F75=DATA!$A$7,DATA!$D$7,IF(ข้อมูลประกอบ!$F75=DATA!$A$8,DATA!$D$8))))))))</f>
        <v>0</v>
      </c>
      <c r="U75" s="103">
        <f t="shared" si="27"/>
        <v>0</v>
      </c>
      <c r="V75" s="99">
        <f>IF($F75=DATA!$A$1,DATA!$D$1,IF(ข้อมูลประกอบ!$F75=DATA!$A$2,DATA!$D$2,IF(ข้อมูลประกอบ!$F75=DATA!$A$3,DATA!$D$3,IF(ข้อมูลประกอบ!$F75=DATA!$A$4,DATA!$D$4,IF(ข้อมูลประกอบ!$F75=DATA!$A$5,DATA!$D$5,IF(ข้อมูลประกอบ!$F75=DATA!$A$6,DATA!$D$6,IF(ข้อมูลประกอบ!$F75=DATA!$A$7,DATA!$B$7,IF(ข้อมูลประกอบ!$F75=DATA!$A$8,DATA!$D$8))))))))</f>
        <v>0</v>
      </c>
      <c r="W75" s="99">
        <f>IF($F75=DATA!$A$1,DATA!$D$1,IF(ข้อมูลประกอบ!$F75=DATA!$A$2,DATA!$D$2,IF(ข้อมูลประกอบ!$F75=DATA!$A$3,DATA!$D$3,IF(ข้อมูลประกอบ!$F75=DATA!$A$4,DATA!$D$4,IF(ข้อมูลประกอบ!$F75=DATA!$A$5,DATA!$D$5,IF(ข้อมูลประกอบ!$F75=DATA!$A$6,DATA!$D$6,IF(ข้อมูลประกอบ!$F75=DATA!$A$7,DATA!$C$7,IF(ข้อมูลประกอบ!$F75=DATA!$A$8,DATA!$D$8))))))))</f>
        <v>0</v>
      </c>
      <c r="X75" s="104">
        <f t="shared" si="28"/>
        <v>0</v>
      </c>
      <c r="Y75" s="105">
        <f t="shared" si="29"/>
        <v>0</v>
      </c>
    </row>
    <row r="76" spans="1:25" s="108" customFormat="1" ht="48" x14ac:dyDescent="0.3">
      <c r="A76" s="109">
        <v>68</v>
      </c>
      <c r="B76" s="95"/>
      <c r="C76" s="110"/>
      <c r="D76" s="96" t="s">
        <v>63</v>
      </c>
      <c r="E76" s="95"/>
      <c r="F76" s="98" t="s">
        <v>64</v>
      </c>
      <c r="G76" s="98" t="s">
        <v>63</v>
      </c>
      <c r="H76" s="96">
        <v>0</v>
      </c>
      <c r="I76" s="99">
        <f t="shared" si="30"/>
        <v>0</v>
      </c>
      <c r="J76" s="99">
        <f t="shared" si="31"/>
        <v>0</v>
      </c>
      <c r="K76" s="99">
        <f t="shared" si="32"/>
        <v>0</v>
      </c>
      <c r="L76" s="99">
        <f t="shared" si="33"/>
        <v>0</v>
      </c>
      <c r="M76" s="100">
        <f t="shared" si="24"/>
        <v>0</v>
      </c>
      <c r="N76" s="99">
        <f>IF(F76=DATA!$A$1,DATA!$D$1,IF(ข้อมูลประกอบ!F76=DATA!$A$2,DATA!$D$2,IF(ข้อมูลประกอบ!F76=DATA!$A$3,DATA!$D$3,IF(ข้อมูลประกอบ!F76=DATA!$A$4,DATA!$D$4,IF(ข้อมูลประกอบ!F76=DATA!$A$5,DATA!$B$5,IF(ข้อมูลประกอบ!F76=DATA!$A$6,DATA!$D$6,IF(ข้อมูลประกอบ!F76=DATA!$A$7,DATA!$D$7,IF(ข้อมูลประกอบ!F76=DATA!$A$8,DATA!$D$8))))))))</f>
        <v>0</v>
      </c>
      <c r="O76" s="101">
        <f t="shared" si="25"/>
        <v>0</v>
      </c>
      <c r="P76" s="102">
        <f>IF(F76=DATA!$A$1,DATA!$C$1,IF(ข้อมูลประกอบ!F76=DATA!$A$2,DATA!$C$2,IF(ข้อมูลประกอบ!F76=DATA!$A$3,DATA!$C$3,IF(ข้อมูลประกอบ!F76=DATA!$A$4,DATA!$C$4,IF(ข้อมูลประกอบ!F76=DATA!$A$5,DATA!$C$5,IF(ข้อมูลประกอบ!F76=DATA!$A$6,DATA!$D$6,IF(ข้อมูลประกอบ!F76=DATA!$A$7,DATA!$D$7,IF(ข้อมูลประกอบ!F76=DATA!$A$8,DATA!$B$8))))))))</f>
        <v>0</v>
      </c>
      <c r="Q76" s="102">
        <f t="shared" si="26"/>
        <v>0</v>
      </c>
      <c r="R76" s="99">
        <f>IF($F76=DATA!$A$1,DATA!$D$1,IF(ข้อมูลประกอบ!$F76=DATA!$A$2,DATA!$D$2,IF(ข้อมูลประกอบ!$F76=DATA!$A$3,DATA!$D$3,IF(ข้อมูลประกอบ!$F76=DATA!$A$4,DATA!$D$4,IF(ข้อมูลประกอบ!$F76=DATA!$A$5,DATA!$D$5,IF(ข้อมูลประกอบ!$F76=DATA!$A$6,DATA!$B$6,IF(ข้อมูลประกอบ!$F76=DATA!$A$7,DATA!$D$7,IF(ข้อมูลประกอบ!$F76=DATA!$A$8,DATA!$D$8))))))))</f>
        <v>0</v>
      </c>
      <c r="S76" s="99">
        <f>IF($F76=DATA!$A$1,DATA!$D$1,IF(ข้อมูลประกอบ!$F76=DATA!$A$2,DATA!$D$2,IF(ข้อมูลประกอบ!$F76=DATA!$A$3,DATA!$D$3,IF(ข้อมูลประกอบ!$F76=DATA!$A$4,DATA!$D$4,IF(ข้อมูลประกอบ!$F76=DATA!$A$5,DATA!$D$5,IF(ข้อมูลประกอบ!$F76=DATA!$A$6,DATA!$C$6,IF(ข้อมูลประกอบ!$F76=DATA!$A$7,DATA!$D$7,IF(ข้อมูลประกอบ!$F76=DATA!$A$8,DATA!$D$8))))))))</f>
        <v>0</v>
      </c>
      <c r="T76" s="99">
        <f>IF($F76=DATA!$A$1,DATA!$D$1,IF(ข้อมูลประกอบ!$F76=DATA!$A$2,DATA!$D$2,IF(ข้อมูลประกอบ!$F76=DATA!$A$3,DATA!$D$3,IF(ข้อมูลประกอบ!$F76=DATA!$A$4,DATA!$D$4,IF(ข้อมูลประกอบ!$F76=DATA!$A$5,DATA!$D$5,IF(ข้อมูลประกอบ!$F76=DATA!$A$6,DATA!$E$6,IF(ข้อมูลประกอบ!$F76=DATA!$A$7,DATA!$D$7,IF(ข้อมูลประกอบ!$F76=DATA!$A$8,DATA!$D$8))))))))</f>
        <v>0</v>
      </c>
      <c r="U76" s="103">
        <f t="shared" si="27"/>
        <v>0</v>
      </c>
      <c r="V76" s="99">
        <f>IF($F76=DATA!$A$1,DATA!$D$1,IF(ข้อมูลประกอบ!$F76=DATA!$A$2,DATA!$D$2,IF(ข้อมูลประกอบ!$F76=DATA!$A$3,DATA!$D$3,IF(ข้อมูลประกอบ!$F76=DATA!$A$4,DATA!$D$4,IF(ข้อมูลประกอบ!$F76=DATA!$A$5,DATA!$D$5,IF(ข้อมูลประกอบ!$F76=DATA!$A$6,DATA!$D$6,IF(ข้อมูลประกอบ!$F76=DATA!$A$7,DATA!$B$7,IF(ข้อมูลประกอบ!$F76=DATA!$A$8,DATA!$D$8))))))))</f>
        <v>0</v>
      </c>
      <c r="W76" s="99">
        <f>IF($F76=DATA!$A$1,DATA!$D$1,IF(ข้อมูลประกอบ!$F76=DATA!$A$2,DATA!$D$2,IF(ข้อมูลประกอบ!$F76=DATA!$A$3,DATA!$D$3,IF(ข้อมูลประกอบ!$F76=DATA!$A$4,DATA!$D$4,IF(ข้อมูลประกอบ!$F76=DATA!$A$5,DATA!$D$5,IF(ข้อมูลประกอบ!$F76=DATA!$A$6,DATA!$D$6,IF(ข้อมูลประกอบ!$F76=DATA!$A$7,DATA!$C$7,IF(ข้อมูลประกอบ!$F76=DATA!$A$8,DATA!$D$8))))))))</f>
        <v>0</v>
      </c>
      <c r="X76" s="104">
        <f t="shared" si="28"/>
        <v>0</v>
      </c>
      <c r="Y76" s="105">
        <f t="shared" si="29"/>
        <v>0</v>
      </c>
    </row>
    <row r="77" spans="1:25" s="108" customFormat="1" ht="48" x14ac:dyDescent="0.3">
      <c r="A77" s="109">
        <v>69</v>
      </c>
      <c r="B77" s="95"/>
      <c r="C77" s="110"/>
      <c r="D77" s="96" t="s">
        <v>63</v>
      </c>
      <c r="E77" s="95"/>
      <c r="F77" s="98" t="s">
        <v>64</v>
      </c>
      <c r="G77" s="98" t="s">
        <v>63</v>
      </c>
      <c r="H77" s="96">
        <v>0</v>
      </c>
      <c r="I77" s="99">
        <f t="shared" si="30"/>
        <v>0</v>
      </c>
      <c r="J77" s="99">
        <f t="shared" si="31"/>
        <v>0</v>
      </c>
      <c r="K77" s="99">
        <f t="shared" si="32"/>
        <v>0</v>
      </c>
      <c r="L77" s="99">
        <f t="shared" si="33"/>
        <v>0</v>
      </c>
      <c r="M77" s="100">
        <f t="shared" si="24"/>
        <v>0</v>
      </c>
      <c r="N77" s="99">
        <f>IF(F77=DATA!$A$1,DATA!$D$1,IF(ข้อมูลประกอบ!F77=DATA!$A$2,DATA!$D$2,IF(ข้อมูลประกอบ!F77=DATA!$A$3,DATA!$D$3,IF(ข้อมูลประกอบ!F77=DATA!$A$4,DATA!$D$4,IF(ข้อมูลประกอบ!F77=DATA!$A$5,DATA!$B$5,IF(ข้อมูลประกอบ!F77=DATA!$A$6,DATA!$D$6,IF(ข้อมูลประกอบ!F77=DATA!$A$7,DATA!$D$7,IF(ข้อมูลประกอบ!F77=DATA!$A$8,DATA!$D$8))))))))</f>
        <v>0</v>
      </c>
      <c r="O77" s="101">
        <f t="shared" si="25"/>
        <v>0</v>
      </c>
      <c r="P77" s="102">
        <f>IF(F77=DATA!$A$1,DATA!$C$1,IF(ข้อมูลประกอบ!F77=DATA!$A$2,DATA!$C$2,IF(ข้อมูลประกอบ!F77=DATA!$A$3,DATA!$C$3,IF(ข้อมูลประกอบ!F77=DATA!$A$4,DATA!$C$4,IF(ข้อมูลประกอบ!F77=DATA!$A$5,DATA!$C$5,IF(ข้อมูลประกอบ!F77=DATA!$A$6,DATA!$D$6,IF(ข้อมูลประกอบ!F77=DATA!$A$7,DATA!$D$7,IF(ข้อมูลประกอบ!F77=DATA!$A$8,DATA!$B$8))))))))</f>
        <v>0</v>
      </c>
      <c r="Q77" s="102">
        <f t="shared" si="26"/>
        <v>0</v>
      </c>
      <c r="R77" s="99">
        <f>IF($F77=DATA!$A$1,DATA!$D$1,IF(ข้อมูลประกอบ!$F77=DATA!$A$2,DATA!$D$2,IF(ข้อมูลประกอบ!$F77=DATA!$A$3,DATA!$D$3,IF(ข้อมูลประกอบ!$F77=DATA!$A$4,DATA!$D$4,IF(ข้อมูลประกอบ!$F77=DATA!$A$5,DATA!$D$5,IF(ข้อมูลประกอบ!$F77=DATA!$A$6,DATA!$B$6,IF(ข้อมูลประกอบ!$F77=DATA!$A$7,DATA!$D$7,IF(ข้อมูลประกอบ!$F77=DATA!$A$8,DATA!$D$8))))))))</f>
        <v>0</v>
      </c>
      <c r="S77" s="99">
        <f>IF($F77=DATA!$A$1,DATA!$D$1,IF(ข้อมูลประกอบ!$F77=DATA!$A$2,DATA!$D$2,IF(ข้อมูลประกอบ!$F77=DATA!$A$3,DATA!$D$3,IF(ข้อมูลประกอบ!$F77=DATA!$A$4,DATA!$D$4,IF(ข้อมูลประกอบ!$F77=DATA!$A$5,DATA!$D$5,IF(ข้อมูลประกอบ!$F77=DATA!$A$6,DATA!$C$6,IF(ข้อมูลประกอบ!$F77=DATA!$A$7,DATA!$D$7,IF(ข้อมูลประกอบ!$F77=DATA!$A$8,DATA!$D$8))))))))</f>
        <v>0</v>
      </c>
      <c r="T77" s="99">
        <f>IF($F77=DATA!$A$1,DATA!$D$1,IF(ข้อมูลประกอบ!$F77=DATA!$A$2,DATA!$D$2,IF(ข้อมูลประกอบ!$F77=DATA!$A$3,DATA!$D$3,IF(ข้อมูลประกอบ!$F77=DATA!$A$4,DATA!$D$4,IF(ข้อมูลประกอบ!$F77=DATA!$A$5,DATA!$D$5,IF(ข้อมูลประกอบ!$F77=DATA!$A$6,DATA!$E$6,IF(ข้อมูลประกอบ!$F77=DATA!$A$7,DATA!$D$7,IF(ข้อมูลประกอบ!$F77=DATA!$A$8,DATA!$D$8))))))))</f>
        <v>0</v>
      </c>
      <c r="U77" s="103">
        <f t="shared" si="27"/>
        <v>0</v>
      </c>
      <c r="V77" s="99">
        <f>IF($F77=DATA!$A$1,DATA!$D$1,IF(ข้อมูลประกอบ!$F77=DATA!$A$2,DATA!$D$2,IF(ข้อมูลประกอบ!$F77=DATA!$A$3,DATA!$D$3,IF(ข้อมูลประกอบ!$F77=DATA!$A$4,DATA!$D$4,IF(ข้อมูลประกอบ!$F77=DATA!$A$5,DATA!$D$5,IF(ข้อมูลประกอบ!$F77=DATA!$A$6,DATA!$D$6,IF(ข้อมูลประกอบ!$F77=DATA!$A$7,DATA!$B$7,IF(ข้อมูลประกอบ!$F77=DATA!$A$8,DATA!$D$8))))))))</f>
        <v>0</v>
      </c>
      <c r="W77" s="99">
        <f>IF($F77=DATA!$A$1,DATA!$D$1,IF(ข้อมูลประกอบ!$F77=DATA!$A$2,DATA!$D$2,IF(ข้อมูลประกอบ!$F77=DATA!$A$3,DATA!$D$3,IF(ข้อมูลประกอบ!$F77=DATA!$A$4,DATA!$D$4,IF(ข้อมูลประกอบ!$F77=DATA!$A$5,DATA!$D$5,IF(ข้อมูลประกอบ!$F77=DATA!$A$6,DATA!$D$6,IF(ข้อมูลประกอบ!$F77=DATA!$A$7,DATA!$C$7,IF(ข้อมูลประกอบ!$F77=DATA!$A$8,DATA!$D$8))))))))</f>
        <v>0</v>
      </c>
      <c r="X77" s="104">
        <f t="shared" si="28"/>
        <v>0</v>
      </c>
      <c r="Y77" s="105">
        <f t="shared" si="29"/>
        <v>0</v>
      </c>
    </row>
    <row r="78" spans="1:25" s="108" customFormat="1" ht="48" x14ac:dyDescent="0.3">
      <c r="A78" s="109">
        <v>70</v>
      </c>
      <c r="B78" s="95"/>
      <c r="C78" s="110"/>
      <c r="D78" s="96" t="s">
        <v>63</v>
      </c>
      <c r="E78" s="95"/>
      <c r="F78" s="98" t="s">
        <v>64</v>
      </c>
      <c r="G78" s="98" t="s">
        <v>63</v>
      </c>
      <c r="H78" s="96">
        <v>0</v>
      </c>
      <c r="I78" s="99">
        <f t="shared" si="30"/>
        <v>0</v>
      </c>
      <c r="J78" s="99">
        <f t="shared" si="31"/>
        <v>0</v>
      </c>
      <c r="K78" s="99">
        <f t="shared" si="32"/>
        <v>0</v>
      </c>
      <c r="L78" s="99">
        <f t="shared" si="33"/>
        <v>0</v>
      </c>
      <c r="M78" s="100">
        <f t="shared" si="24"/>
        <v>0</v>
      </c>
      <c r="N78" s="99">
        <f>IF(F78=DATA!$A$1,DATA!$D$1,IF(ข้อมูลประกอบ!F78=DATA!$A$2,DATA!$D$2,IF(ข้อมูลประกอบ!F78=DATA!$A$3,DATA!$D$3,IF(ข้อมูลประกอบ!F78=DATA!$A$4,DATA!$D$4,IF(ข้อมูลประกอบ!F78=DATA!$A$5,DATA!$B$5,IF(ข้อมูลประกอบ!F78=DATA!$A$6,DATA!$D$6,IF(ข้อมูลประกอบ!F78=DATA!$A$7,DATA!$D$7,IF(ข้อมูลประกอบ!F78=DATA!$A$8,DATA!$D$8))))))))</f>
        <v>0</v>
      </c>
      <c r="O78" s="101">
        <f t="shared" si="25"/>
        <v>0</v>
      </c>
      <c r="P78" s="102">
        <f>IF(F78=DATA!$A$1,DATA!$C$1,IF(ข้อมูลประกอบ!F78=DATA!$A$2,DATA!$C$2,IF(ข้อมูลประกอบ!F78=DATA!$A$3,DATA!$C$3,IF(ข้อมูลประกอบ!F78=DATA!$A$4,DATA!$C$4,IF(ข้อมูลประกอบ!F78=DATA!$A$5,DATA!$C$5,IF(ข้อมูลประกอบ!F78=DATA!$A$6,DATA!$D$6,IF(ข้อมูลประกอบ!F78=DATA!$A$7,DATA!$D$7,IF(ข้อมูลประกอบ!F78=DATA!$A$8,DATA!$B$8))))))))</f>
        <v>0</v>
      </c>
      <c r="Q78" s="102">
        <f t="shared" si="26"/>
        <v>0</v>
      </c>
      <c r="R78" s="99">
        <f>IF($F78=DATA!$A$1,DATA!$D$1,IF(ข้อมูลประกอบ!$F78=DATA!$A$2,DATA!$D$2,IF(ข้อมูลประกอบ!$F78=DATA!$A$3,DATA!$D$3,IF(ข้อมูลประกอบ!$F78=DATA!$A$4,DATA!$D$4,IF(ข้อมูลประกอบ!$F78=DATA!$A$5,DATA!$D$5,IF(ข้อมูลประกอบ!$F78=DATA!$A$6,DATA!$B$6,IF(ข้อมูลประกอบ!$F78=DATA!$A$7,DATA!$D$7,IF(ข้อมูลประกอบ!$F78=DATA!$A$8,DATA!$D$8))))))))</f>
        <v>0</v>
      </c>
      <c r="S78" s="99">
        <f>IF($F78=DATA!$A$1,DATA!$D$1,IF(ข้อมูลประกอบ!$F78=DATA!$A$2,DATA!$D$2,IF(ข้อมูลประกอบ!$F78=DATA!$A$3,DATA!$D$3,IF(ข้อมูลประกอบ!$F78=DATA!$A$4,DATA!$D$4,IF(ข้อมูลประกอบ!$F78=DATA!$A$5,DATA!$D$5,IF(ข้อมูลประกอบ!$F78=DATA!$A$6,DATA!$C$6,IF(ข้อมูลประกอบ!$F78=DATA!$A$7,DATA!$D$7,IF(ข้อมูลประกอบ!$F78=DATA!$A$8,DATA!$D$8))))))))</f>
        <v>0</v>
      </c>
      <c r="T78" s="99">
        <f>IF($F78=DATA!$A$1,DATA!$D$1,IF(ข้อมูลประกอบ!$F78=DATA!$A$2,DATA!$D$2,IF(ข้อมูลประกอบ!$F78=DATA!$A$3,DATA!$D$3,IF(ข้อมูลประกอบ!$F78=DATA!$A$4,DATA!$D$4,IF(ข้อมูลประกอบ!$F78=DATA!$A$5,DATA!$D$5,IF(ข้อมูลประกอบ!$F78=DATA!$A$6,DATA!$E$6,IF(ข้อมูลประกอบ!$F78=DATA!$A$7,DATA!$D$7,IF(ข้อมูลประกอบ!$F78=DATA!$A$8,DATA!$D$8))))))))</f>
        <v>0</v>
      </c>
      <c r="U78" s="103">
        <f t="shared" si="27"/>
        <v>0</v>
      </c>
      <c r="V78" s="99">
        <f>IF($F78=DATA!$A$1,DATA!$D$1,IF(ข้อมูลประกอบ!$F78=DATA!$A$2,DATA!$D$2,IF(ข้อมูลประกอบ!$F78=DATA!$A$3,DATA!$D$3,IF(ข้อมูลประกอบ!$F78=DATA!$A$4,DATA!$D$4,IF(ข้อมูลประกอบ!$F78=DATA!$A$5,DATA!$D$5,IF(ข้อมูลประกอบ!$F78=DATA!$A$6,DATA!$D$6,IF(ข้อมูลประกอบ!$F78=DATA!$A$7,DATA!$B$7,IF(ข้อมูลประกอบ!$F78=DATA!$A$8,DATA!$D$8))))))))</f>
        <v>0</v>
      </c>
      <c r="W78" s="99">
        <f>IF($F78=DATA!$A$1,DATA!$D$1,IF(ข้อมูลประกอบ!$F78=DATA!$A$2,DATA!$D$2,IF(ข้อมูลประกอบ!$F78=DATA!$A$3,DATA!$D$3,IF(ข้อมูลประกอบ!$F78=DATA!$A$4,DATA!$D$4,IF(ข้อมูลประกอบ!$F78=DATA!$A$5,DATA!$D$5,IF(ข้อมูลประกอบ!$F78=DATA!$A$6,DATA!$D$6,IF(ข้อมูลประกอบ!$F78=DATA!$A$7,DATA!$C$7,IF(ข้อมูลประกอบ!$F78=DATA!$A$8,DATA!$D$8))))))))</f>
        <v>0</v>
      </c>
      <c r="X78" s="104">
        <f t="shared" si="28"/>
        <v>0</v>
      </c>
      <c r="Y78" s="105">
        <f t="shared" si="29"/>
        <v>0</v>
      </c>
    </row>
    <row r="79" spans="1:25" s="108" customFormat="1" ht="48" x14ac:dyDescent="0.3">
      <c r="A79" s="109">
        <v>71</v>
      </c>
      <c r="B79" s="95"/>
      <c r="C79" s="110"/>
      <c r="D79" s="96" t="s">
        <v>63</v>
      </c>
      <c r="E79" s="95"/>
      <c r="F79" s="98" t="s">
        <v>64</v>
      </c>
      <c r="G79" s="98" t="s">
        <v>63</v>
      </c>
      <c r="H79" s="96">
        <v>0</v>
      </c>
      <c r="I79" s="99">
        <f t="shared" si="30"/>
        <v>0</v>
      </c>
      <c r="J79" s="99">
        <f t="shared" si="31"/>
        <v>0</v>
      </c>
      <c r="K79" s="99">
        <f t="shared" si="32"/>
        <v>0</v>
      </c>
      <c r="L79" s="99">
        <f t="shared" si="33"/>
        <v>0</v>
      </c>
      <c r="M79" s="100">
        <f t="shared" si="24"/>
        <v>0</v>
      </c>
      <c r="N79" s="99">
        <f>IF(F79=DATA!$A$1,DATA!$D$1,IF(ข้อมูลประกอบ!F79=DATA!$A$2,DATA!$D$2,IF(ข้อมูลประกอบ!F79=DATA!$A$3,DATA!$D$3,IF(ข้อมูลประกอบ!F79=DATA!$A$4,DATA!$D$4,IF(ข้อมูลประกอบ!F79=DATA!$A$5,DATA!$B$5,IF(ข้อมูลประกอบ!F79=DATA!$A$6,DATA!$D$6,IF(ข้อมูลประกอบ!F79=DATA!$A$7,DATA!$D$7,IF(ข้อมูลประกอบ!F79=DATA!$A$8,DATA!$D$8))))))))</f>
        <v>0</v>
      </c>
      <c r="O79" s="101">
        <f t="shared" si="25"/>
        <v>0</v>
      </c>
      <c r="P79" s="102">
        <f>IF(F79=DATA!$A$1,DATA!$C$1,IF(ข้อมูลประกอบ!F79=DATA!$A$2,DATA!$C$2,IF(ข้อมูลประกอบ!F79=DATA!$A$3,DATA!$C$3,IF(ข้อมูลประกอบ!F79=DATA!$A$4,DATA!$C$4,IF(ข้อมูลประกอบ!F79=DATA!$A$5,DATA!$C$5,IF(ข้อมูลประกอบ!F79=DATA!$A$6,DATA!$D$6,IF(ข้อมูลประกอบ!F79=DATA!$A$7,DATA!$D$7,IF(ข้อมูลประกอบ!F79=DATA!$A$8,DATA!$B$8))))))))</f>
        <v>0</v>
      </c>
      <c r="Q79" s="102">
        <f t="shared" si="26"/>
        <v>0</v>
      </c>
      <c r="R79" s="99">
        <f>IF($F79=DATA!$A$1,DATA!$D$1,IF(ข้อมูลประกอบ!$F79=DATA!$A$2,DATA!$D$2,IF(ข้อมูลประกอบ!$F79=DATA!$A$3,DATA!$D$3,IF(ข้อมูลประกอบ!$F79=DATA!$A$4,DATA!$D$4,IF(ข้อมูลประกอบ!$F79=DATA!$A$5,DATA!$D$5,IF(ข้อมูลประกอบ!$F79=DATA!$A$6,DATA!$B$6,IF(ข้อมูลประกอบ!$F79=DATA!$A$7,DATA!$D$7,IF(ข้อมูลประกอบ!$F79=DATA!$A$8,DATA!$D$8))))))))</f>
        <v>0</v>
      </c>
      <c r="S79" s="99">
        <f>IF($F79=DATA!$A$1,DATA!$D$1,IF(ข้อมูลประกอบ!$F79=DATA!$A$2,DATA!$D$2,IF(ข้อมูลประกอบ!$F79=DATA!$A$3,DATA!$D$3,IF(ข้อมูลประกอบ!$F79=DATA!$A$4,DATA!$D$4,IF(ข้อมูลประกอบ!$F79=DATA!$A$5,DATA!$D$5,IF(ข้อมูลประกอบ!$F79=DATA!$A$6,DATA!$C$6,IF(ข้อมูลประกอบ!$F79=DATA!$A$7,DATA!$D$7,IF(ข้อมูลประกอบ!$F79=DATA!$A$8,DATA!$D$8))))))))</f>
        <v>0</v>
      </c>
      <c r="T79" s="99">
        <f>IF($F79=DATA!$A$1,DATA!$D$1,IF(ข้อมูลประกอบ!$F79=DATA!$A$2,DATA!$D$2,IF(ข้อมูลประกอบ!$F79=DATA!$A$3,DATA!$D$3,IF(ข้อมูลประกอบ!$F79=DATA!$A$4,DATA!$D$4,IF(ข้อมูลประกอบ!$F79=DATA!$A$5,DATA!$D$5,IF(ข้อมูลประกอบ!$F79=DATA!$A$6,DATA!$E$6,IF(ข้อมูลประกอบ!$F79=DATA!$A$7,DATA!$D$7,IF(ข้อมูลประกอบ!$F79=DATA!$A$8,DATA!$D$8))))))))</f>
        <v>0</v>
      </c>
      <c r="U79" s="103">
        <f t="shared" si="27"/>
        <v>0</v>
      </c>
      <c r="V79" s="99">
        <f>IF($F79=DATA!$A$1,DATA!$D$1,IF(ข้อมูลประกอบ!$F79=DATA!$A$2,DATA!$D$2,IF(ข้อมูลประกอบ!$F79=DATA!$A$3,DATA!$D$3,IF(ข้อมูลประกอบ!$F79=DATA!$A$4,DATA!$D$4,IF(ข้อมูลประกอบ!$F79=DATA!$A$5,DATA!$D$5,IF(ข้อมูลประกอบ!$F79=DATA!$A$6,DATA!$D$6,IF(ข้อมูลประกอบ!$F79=DATA!$A$7,DATA!$B$7,IF(ข้อมูลประกอบ!$F79=DATA!$A$8,DATA!$D$8))))))))</f>
        <v>0</v>
      </c>
      <c r="W79" s="99">
        <f>IF($F79=DATA!$A$1,DATA!$D$1,IF(ข้อมูลประกอบ!$F79=DATA!$A$2,DATA!$D$2,IF(ข้อมูลประกอบ!$F79=DATA!$A$3,DATA!$D$3,IF(ข้อมูลประกอบ!$F79=DATA!$A$4,DATA!$D$4,IF(ข้อมูลประกอบ!$F79=DATA!$A$5,DATA!$D$5,IF(ข้อมูลประกอบ!$F79=DATA!$A$6,DATA!$D$6,IF(ข้อมูลประกอบ!$F79=DATA!$A$7,DATA!$C$7,IF(ข้อมูลประกอบ!$F79=DATA!$A$8,DATA!$D$8))))))))</f>
        <v>0</v>
      </c>
      <c r="X79" s="104">
        <f t="shared" si="28"/>
        <v>0</v>
      </c>
      <c r="Y79" s="105">
        <f t="shared" si="29"/>
        <v>0</v>
      </c>
    </row>
    <row r="80" spans="1:25" s="108" customFormat="1" ht="48" x14ac:dyDescent="0.3">
      <c r="A80" s="109">
        <v>72</v>
      </c>
      <c r="B80" s="95"/>
      <c r="C80" s="110"/>
      <c r="D80" s="96" t="s">
        <v>63</v>
      </c>
      <c r="E80" s="95"/>
      <c r="F80" s="98" t="s">
        <v>64</v>
      </c>
      <c r="G80" s="98" t="s">
        <v>63</v>
      </c>
      <c r="H80" s="96">
        <v>0</v>
      </c>
      <c r="I80" s="99">
        <f t="shared" si="30"/>
        <v>0</v>
      </c>
      <c r="J80" s="99">
        <f t="shared" si="31"/>
        <v>0</v>
      </c>
      <c r="K80" s="99">
        <f t="shared" si="32"/>
        <v>0</v>
      </c>
      <c r="L80" s="99">
        <f t="shared" si="33"/>
        <v>0</v>
      </c>
      <c r="M80" s="100">
        <f t="shared" si="24"/>
        <v>0</v>
      </c>
      <c r="N80" s="99">
        <f>IF(F80=DATA!$A$1,DATA!$D$1,IF(ข้อมูลประกอบ!F80=DATA!$A$2,DATA!$D$2,IF(ข้อมูลประกอบ!F80=DATA!$A$3,DATA!$D$3,IF(ข้อมูลประกอบ!F80=DATA!$A$4,DATA!$D$4,IF(ข้อมูลประกอบ!F80=DATA!$A$5,DATA!$B$5,IF(ข้อมูลประกอบ!F80=DATA!$A$6,DATA!$D$6,IF(ข้อมูลประกอบ!F80=DATA!$A$7,DATA!$D$7,IF(ข้อมูลประกอบ!F80=DATA!$A$8,DATA!$D$8))))))))</f>
        <v>0</v>
      </c>
      <c r="O80" s="101">
        <f t="shared" si="25"/>
        <v>0</v>
      </c>
      <c r="P80" s="102">
        <f>IF(F80=DATA!$A$1,DATA!$C$1,IF(ข้อมูลประกอบ!F80=DATA!$A$2,DATA!$C$2,IF(ข้อมูลประกอบ!F80=DATA!$A$3,DATA!$C$3,IF(ข้อมูลประกอบ!F80=DATA!$A$4,DATA!$C$4,IF(ข้อมูลประกอบ!F80=DATA!$A$5,DATA!$C$5,IF(ข้อมูลประกอบ!F80=DATA!$A$6,DATA!$D$6,IF(ข้อมูลประกอบ!F80=DATA!$A$7,DATA!$D$7,IF(ข้อมูลประกอบ!F80=DATA!$A$8,DATA!$B$8))))))))</f>
        <v>0</v>
      </c>
      <c r="Q80" s="102">
        <f t="shared" si="26"/>
        <v>0</v>
      </c>
      <c r="R80" s="99">
        <f>IF($F80=DATA!$A$1,DATA!$D$1,IF(ข้อมูลประกอบ!$F80=DATA!$A$2,DATA!$D$2,IF(ข้อมูลประกอบ!$F80=DATA!$A$3,DATA!$D$3,IF(ข้อมูลประกอบ!$F80=DATA!$A$4,DATA!$D$4,IF(ข้อมูลประกอบ!$F80=DATA!$A$5,DATA!$D$5,IF(ข้อมูลประกอบ!$F80=DATA!$A$6,DATA!$B$6,IF(ข้อมูลประกอบ!$F80=DATA!$A$7,DATA!$D$7,IF(ข้อมูลประกอบ!$F80=DATA!$A$8,DATA!$D$8))))))))</f>
        <v>0</v>
      </c>
      <c r="S80" s="99">
        <f>IF($F80=DATA!$A$1,DATA!$D$1,IF(ข้อมูลประกอบ!$F80=DATA!$A$2,DATA!$D$2,IF(ข้อมูลประกอบ!$F80=DATA!$A$3,DATA!$D$3,IF(ข้อมูลประกอบ!$F80=DATA!$A$4,DATA!$D$4,IF(ข้อมูลประกอบ!$F80=DATA!$A$5,DATA!$D$5,IF(ข้อมูลประกอบ!$F80=DATA!$A$6,DATA!$C$6,IF(ข้อมูลประกอบ!$F80=DATA!$A$7,DATA!$D$7,IF(ข้อมูลประกอบ!$F80=DATA!$A$8,DATA!$D$8))))))))</f>
        <v>0</v>
      </c>
      <c r="T80" s="99">
        <f>IF($F80=DATA!$A$1,DATA!$D$1,IF(ข้อมูลประกอบ!$F80=DATA!$A$2,DATA!$D$2,IF(ข้อมูลประกอบ!$F80=DATA!$A$3,DATA!$D$3,IF(ข้อมูลประกอบ!$F80=DATA!$A$4,DATA!$D$4,IF(ข้อมูลประกอบ!$F80=DATA!$A$5,DATA!$D$5,IF(ข้อมูลประกอบ!$F80=DATA!$A$6,DATA!$E$6,IF(ข้อมูลประกอบ!$F80=DATA!$A$7,DATA!$D$7,IF(ข้อมูลประกอบ!$F80=DATA!$A$8,DATA!$D$8))))))))</f>
        <v>0</v>
      </c>
      <c r="U80" s="103">
        <f t="shared" si="27"/>
        <v>0</v>
      </c>
      <c r="V80" s="99">
        <f>IF($F80=DATA!$A$1,DATA!$D$1,IF(ข้อมูลประกอบ!$F80=DATA!$A$2,DATA!$D$2,IF(ข้อมูลประกอบ!$F80=DATA!$A$3,DATA!$D$3,IF(ข้อมูลประกอบ!$F80=DATA!$A$4,DATA!$D$4,IF(ข้อมูลประกอบ!$F80=DATA!$A$5,DATA!$D$5,IF(ข้อมูลประกอบ!$F80=DATA!$A$6,DATA!$D$6,IF(ข้อมูลประกอบ!$F80=DATA!$A$7,DATA!$B$7,IF(ข้อมูลประกอบ!$F80=DATA!$A$8,DATA!$D$8))))))))</f>
        <v>0</v>
      </c>
      <c r="W80" s="99">
        <f>IF($F80=DATA!$A$1,DATA!$D$1,IF(ข้อมูลประกอบ!$F80=DATA!$A$2,DATA!$D$2,IF(ข้อมูลประกอบ!$F80=DATA!$A$3,DATA!$D$3,IF(ข้อมูลประกอบ!$F80=DATA!$A$4,DATA!$D$4,IF(ข้อมูลประกอบ!$F80=DATA!$A$5,DATA!$D$5,IF(ข้อมูลประกอบ!$F80=DATA!$A$6,DATA!$D$6,IF(ข้อมูลประกอบ!$F80=DATA!$A$7,DATA!$C$7,IF(ข้อมูลประกอบ!$F80=DATA!$A$8,DATA!$D$8))))))))</f>
        <v>0</v>
      </c>
      <c r="X80" s="104">
        <f t="shared" si="28"/>
        <v>0</v>
      </c>
      <c r="Y80" s="105">
        <f t="shared" si="29"/>
        <v>0</v>
      </c>
    </row>
    <row r="81" spans="1:25" s="108" customFormat="1" ht="48" x14ac:dyDescent="0.3">
      <c r="A81" s="109">
        <v>73</v>
      </c>
      <c r="B81" s="95"/>
      <c r="C81" s="110"/>
      <c r="D81" s="96" t="s">
        <v>63</v>
      </c>
      <c r="E81" s="95"/>
      <c r="F81" s="98" t="s">
        <v>64</v>
      </c>
      <c r="G81" s="98" t="s">
        <v>63</v>
      </c>
      <c r="H81" s="96">
        <v>0</v>
      </c>
      <c r="I81" s="99">
        <f t="shared" si="30"/>
        <v>0</v>
      </c>
      <c r="J81" s="99">
        <f t="shared" si="31"/>
        <v>0</v>
      </c>
      <c r="K81" s="99">
        <f t="shared" si="32"/>
        <v>0</v>
      </c>
      <c r="L81" s="99">
        <f t="shared" si="33"/>
        <v>0</v>
      </c>
      <c r="M81" s="100">
        <f t="shared" si="24"/>
        <v>0</v>
      </c>
      <c r="N81" s="99">
        <f>IF(F81=DATA!$A$1,DATA!$D$1,IF(ข้อมูลประกอบ!F81=DATA!$A$2,DATA!$D$2,IF(ข้อมูลประกอบ!F81=DATA!$A$3,DATA!$D$3,IF(ข้อมูลประกอบ!F81=DATA!$A$4,DATA!$D$4,IF(ข้อมูลประกอบ!F81=DATA!$A$5,DATA!$B$5,IF(ข้อมูลประกอบ!F81=DATA!$A$6,DATA!$D$6,IF(ข้อมูลประกอบ!F81=DATA!$A$7,DATA!$D$7,IF(ข้อมูลประกอบ!F81=DATA!$A$8,DATA!$D$8))))))))</f>
        <v>0</v>
      </c>
      <c r="O81" s="101">
        <f t="shared" si="25"/>
        <v>0</v>
      </c>
      <c r="P81" s="102">
        <f>IF(F81=DATA!$A$1,DATA!$C$1,IF(ข้อมูลประกอบ!F81=DATA!$A$2,DATA!$C$2,IF(ข้อมูลประกอบ!F81=DATA!$A$3,DATA!$C$3,IF(ข้อมูลประกอบ!F81=DATA!$A$4,DATA!$C$4,IF(ข้อมูลประกอบ!F81=DATA!$A$5,DATA!$C$5,IF(ข้อมูลประกอบ!F81=DATA!$A$6,DATA!$D$6,IF(ข้อมูลประกอบ!F81=DATA!$A$7,DATA!$D$7,IF(ข้อมูลประกอบ!F81=DATA!$A$8,DATA!$B$8))))))))</f>
        <v>0</v>
      </c>
      <c r="Q81" s="102">
        <f t="shared" si="26"/>
        <v>0</v>
      </c>
      <c r="R81" s="99">
        <f>IF($F81=DATA!$A$1,DATA!$D$1,IF(ข้อมูลประกอบ!$F81=DATA!$A$2,DATA!$D$2,IF(ข้อมูลประกอบ!$F81=DATA!$A$3,DATA!$D$3,IF(ข้อมูลประกอบ!$F81=DATA!$A$4,DATA!$D$4,IF(ข้อมูลประกอบ!$F81=DATA!$A$5,DATA!$D$5,IF(ข้อมูลประกอบ!$F81=DATA!$A$6,DATA!$B$6,IF(ข้อมูลประกอบ!$F81=DATA!$A$7,DATA!$D$7,IF(ข้อมูลประกอบ!$F81=DATA!$A$8,DATA!$D$8))))))))</f>
        <v>0</v>
      </c>
      <c r="S81" s="99">
        <f>IF($F81=DATA!$A$1,DATA!$D$1,IF(ข้อมูลประกอบ!$F81=DATA!$A$2,DATA!$D$2,IF(ข้อมูลประกอบ!$F81=DATA!$A$3,DATA!$D$3,IF(ข้อมูลประกอบ!$F81=DATA!$A$4,DATA!$D$4,IF(ข้อมูลประกอบ!$F81=DATA!$A$5,DATA!$D$5,IF(ข้อมูลประกอบ!$F81=DATA!$A$6,DATA!$C$6,IF(ข้อมูลประกอบ!$F81=DATA!$A$7,DATA!$D$7,IF(ข้อมูลประกอบ!$F81=DATA!$A$8,DATA!$D$8))))))))</f>
        <v>0</v>
      </c>
      <c r="T81" s="99">
        <f>IF($F81=DATA!$A$1,DATA!$D$1,IF(ข้อมูลประกอบ!$F81=DATA!$A$2,DATA!$D$2,IF(ข้อมูลประกอบ!$F81=DATA!$A$3,DATA!$D$3,IF(ข้อมูลประกอบ!$F81=DATA!$A$4,DATA!$D$4,IF(ข้อมูลประกอบ!$F81=DATA!$A$5,DATA!$D$5,IF(ข้อมูลประกอบ!$F81=DATA!$A$6,DATA!$E$6,IF(ข้อมูลประกอบ!$F81=DATA!$A$7,DATA!$D$7,IF(ข้อมูลประกอบ!$F81=DATA!$A$8,DATA!$D$8))))))))</f>
        <v>0</v>
      </c>
      <c r="U81" s="103">
        <f t="shared" si="27"/>
        <v>0</v>
      </c>
      <c r="V81" s="99">
        <f>IF($F81=DATA!$A$1,DATA!$D$1,IF(ข้อมูลประกอบ!$F81=DATA!$A$2,DATA!$D$2,IF(ข้อมูลประกอบ!$F81=DATA!$A$3,DATA!$D$3,IF(ข้อมูลประกอบ!$F81=DATA!$A$4,DATA!$D$4,IF(ข้อมูลประกอบ!$F81=DATA!$A$5,DATA!$D$5,IF(ข้อมูลประกอบ!$F81=DATA!$A$6,DATA!$D$6,IF(ข้อมูลประกอบ!$F81=DATA!$A$7,DATA!$B$7,IF(ข้อมูลประกอบ!$F81=DATA!$A$8,DATA!$D$8))))))))</f>
        <v>0</v>
      </c>
      <c r="W81" s="99">
        <f>IF($F81=DATA!$A$1,DATA!$D$1,IF(ข้อมูลประกอบ!$F81=DATA!$A$2,DATA!$D$2,IF(ข้อมูลประกอบ!$F81=DATA!$A$3,DATA!$D$3,IF(ข้อมูลประกอบ!$F81=DATA!$A$4,DATA!$D$4,IF(ข้อมูลประกอบ!$F81=DATA!$A$5,DATA!$D$5,IF(ข้อมูลประกอบ!$F81=DATA!$A$6,DATA!$D$6,IF(ข้อมูลประกอบ!$F81=DATA!$A$7,DATA!$C$7,IF(ข้อมูลประกอบ!$F81=DATA!$A$8,DATA!$D$8))))))))</f>
        <v>0</v>
      </c>
      <c r="X81" s="104">
        <f t="shared" si="28"/>
        <v>0</v>
      </c>
      <c r="Y81" s="105">
        <f t="shared" si="29"/>
        <v>0</v>
      </c>
    </row>
    <row r="82" spans="1:25" s="108" customFormat="1" ht="48" x14ac:dyDescent="0.3">
      <c r="A82" s="109">
        <v>74</v>
      </c>
      <c r="B82" s="95"/>
      <c r="C82" s="110"/>
      <c r="D82" s="96" t="s">
        <v>63</v>
      </c>
      <c r="E82" s="95"/>
      <c r="F82" s="98" t="s">
        <v>64</v>
      </c>
      <c r="G82" s="98" t="s">
        <v>63</v>
      </c>
      <c r="H82" s="96">
        <v>0</v>
      </c>
      <c r="I82" s="99">
        <f t="shared" si="30"/>
        <v>0</v>
      </c>
      <c r="J82" s="99">
        <f t="shared" si="31"/>
        <v>0</v>
      </c>
      <c r="K82" s="99">
        <f t="shared" si="32"/>
        <v>0</v>
      </c>
      <c r="L82" s="99">
        <f t="shared" si="33"/>
        <v>0</v>
      </c>
      <c r="M82" s="100">
        <f t="shared" si="24"/>
        <v>0</v>
      </c>
      <c r="N82" s="99">
        <f>IF(F82=DATA!$A$1,DATA!$D$1,IF(ข้อมูลประกอบ!F82=DATA!$A$2,DATA!$D$2,IF(ข้อมูลประกอบ!F82=DATA!$A$3,DATA!$D$3,IF(ข้อมูลประกอบ!F82=DATA!$A$4,DATA!$D$4,IF(ข้อมูลประกอบ!F82=DATA!$A$5,DATA!$B$5,IF(ข้อมูลประกอบ!F82=DATA!$A$6,DATA!$D$6,IF(ข้อมูลประกอบ!F82=DATA!$A$7,DATA!$D$7,IF(ข้อมูลประกอบ!F82=DATA!$A$8,DATA!$D$8))))))))</f>
        <v>0</v>
      </c>
      <c r="O82" s="101">
        <f t="shared" si="25"/>
        <v>0</v>
      </c>
      <c r="P82" s="102">
        <f>IF(F82=DATA!$A$1,DATA!$C$1,IF(ข้อมูลประกอบ!F82=DATA!$A$2,DATA!$C$2,IF(ข้อมูลประกอบ!F82=DATA!$A$3,DATA!$C$3,IF(ข้อมูลประกอบ!F82=DATA!$A$4,DATA!$C$4,IF(ข้อมูลประกอบ!F82=DATA!$A$5,DATA!$C$5,IF(ข้อมูลประกอบ!F82=DATA!$A$6,DATA!$D$6,IF(ข้อมูลประกอบ!F82=DATA!$A$7,DATA!$D$7,IF(ข้อมูลประกอบ!F82=DATA!$A$8,DATA!$B$8))))))))</f>
        <v>0</v>
      </c>
      <c r="Q82" s="102">
        <f t="shared" si="26"/>
        <v>0</v>
      </c>
      <c r="R82" s="99">
        <f>IF($F82=DATA!$A$1,DATA!$D$1,IF(ข้อมูลประกอบ!$F82=DATA!$A$2,DATA!$D$2,IF(ข้อมูลประกอบ!$F82=DATA!$A$3,DATA!$D$3,IF(ข้อมูลประกอบ!$F82=DATA!$A$4,DATA!$D$4,IF(ข้อมูลประกอบ!$F82=DATA!$A$5,DATA!$D$5,IF(ข้อมูลประกอบ!$F82=DATA!$A$6,DATA!$B$6,IF(ข้อมูลประกอบ!$F82=DATA!$A$7,DATA!$D$7,IF(ข้อมูลประกอบ!$F82=DATA!$A$8,DATA!$D$8))))))))</f>
        <v>0</v>
      </c>
      <c r="S82" s="99">
        <f>IF($F82=DATA!$A$1,DATA!$D$1,IF(ข้อมูลประกอบ!$F82=DATA!$A$2,DATA!$D$2,IF(ข้อมูลประกอบ!$F82=DATA!$A$3,DATA!$D$3,IF(ข้อมูลประกอบ!$F82=DATA!$A$4,DATA!$D$4,IF(ข้อมูลประกอบ!$F82=DATA!$A$5,DATA!$D$5,IF(ข้อมูลประกอบ!$F82=DATA!$A$6,DATA!$C$6,IF(ข้อมูลประกอบ!$F82=DATA!$A$7,DATA!$D$7,IF(ข้อมูลประกอบ!$F82=DATA!$A$8,DATA!$D$8))))))))</f>
        <v>0</v>
      </c>
      <c r="T82" s="99">
        <f>IF($F82=DATA!$A$1,DATA!$D$1,IF(ข้อมูลประกอบ!$F82=DATA!$A$2,DATA!$D$2,IF(ข้อมูลประกอบ!$F82=DATA!$A$3,DATA!$D$3,IF(ข้อมูลประกอบ!$F82=DATA!$A$4,DATA!$D$4,IF(ข้อมูลประกอบ!$F82=DATA!$A$5,DATA!$D$5,IF(ข้อมูลประกอบ!$F82=DATA!$A$6,DATA!$E$6,IF(ข้อมูลประกอบ!$F82=DATA!$A$7,DATA!$D$7,IF(ข้อมูลประกอบ!$F82=DATA!$A$8,DATA!$D$8))))))))</f>
        <v>0</v>
      </c>
      <c r="U82" s="103">
        <f t="shared" si="27"/>
        <v>0</v>
      </c>
      <c r="V82" s="99">
        <f>IF($F82=DATA!$A$1,DATA!$D$1,IF(ข้อมูลประกอบ!$F82=DATA!$A$2,DATA!$D$2,IF(ข้อมูลประกอบ!$F82=DATA!$A$3,DATA!$D$3,IF(ข้อมูลประกอบ!$F82=DATA!$A$4,DATA!$D$4,IF(ข้อมูลประกอบ!$F82=DATA!$A$5,DATA!$D$5,IF(ข้อมูลประกอบ!$F82=DATA!$A$6,DATA!$D$6,IF(ข้อมูลประกอบ!$F82=DATA!$A$7,DATA!$B$7,IF(ข้อมูลประกอบ!$F82=DATA!$A$8,DATA!$D$8))))))))</f>
        <v>0</v>
      </c>
      <c r="W82" s="99">
        <f>IF($F82=DATA!$A$1,DATA!$D$1,IF(ข้อมูลประกอบ!$F82=DATA!$A$2,DATA!$D$2,IF(ข้อมูลประกอบ!$F82=DATA!$A$3,DATA!$D$3,IF(ข้อมูลประกอบ!$F82=DATA!$A$4,DATA!$D$4,IF(ข้อมูลประกอบ!$F82=DATA!$A$5,DATA!$D$5,IF(ข้อมูลประกอบ!$F82=DATA!$A$6,DATA!$D$6,IF(ข้อมูลประกอบ!$F82=DATA!$A$7,DATA!$C$7,IF(ข้อมูลประกอบ!$F82=DATA!$A$8,DATA!$D$8))))))))</f>
        <v>0</v>
      </c>
      <c r="X82" s="104">
        <f t="shared" si="28"/>
        <v>0</v>
      </c>
      <c r="Y82" s="105">
        <f t="shared" si="29"/>
        <v>0</v>
      </c>
    </row>
    <row r="83" spans="1:25" s="108" customFormat="1" ht="48" x14ac:dyDescent="0.3">
      <c r="A83" s="109">
        <v>75</v>
      </c>
      <c r="B83" s="95"/>
      <c r="C83" s="110"/>
      <c r="D83" s="96" t="s">
        <v>63</v>
      </c>
      <c r="E83" s="95"/>
      <c r="F83" s="98" t="s">
        <v>64</v>
      </c>
      <c r="G83" s="98" t="s">
        <v>63</v>
      </c>
      <c r="H83" s="96">
        <v>0</v>
      </c>
      <c r="I83" s="99">
        <f t="shared" si="30"/>
        <v>0</v>
      </c>
      <c r="J83" s="99">
        <f t="shared" si="31"/>
        <v>0</v>
      </c>
      <c r="K83" s="99">
        <f t="shared" si="32"/>
        <v>0</v>
      </c>
      <c r="L83" s="99">
        <f t="shared" si="33"/>
        <v>0</v>
      </c>
      <c r="M83" s="100">
        <f t="shared" si="24"/>
        <v>0</v>
      </c>
      <c r="N83" s="99">
        <f>IF(F83=DATA!$A$1,DATA!$D$1,IF(ข้อมูลประกอบ!F83=DATA!$A$2,DATA!$D$2,IF(ข้อมูลประกอบ!F83=DATA!$A$3,DATA!$D$3,IF(ข้อมูลประกอบ!F83=DATA!$A$4,DATA!$D$4,IF(ข้อมูลประกอบ!F83=DATA!$A$5,DATA!$B$5,IF(ข้อมูลประกอบ!F83=DATA!$A$6,DATA!$D$6,IF(ข้อมูลประกอบ!F83=DATA!$A$7,DATA!$D$7,IF(ข้อมูลประกอบ!F83=DATA!$A$8,DATA!$D$8))))))))</f>
        <v>0</v>
      </c>
      <c r="O83" s="101">
        <f t="shared" si="25"/>
        <v>0</v>
      </c>
      <c r="P83" s="102">
        <f>IF(F83=DATA!$A$1,DATA!$C$1,IF(ข้อมูลประกอบ!F83=DATA!$A$2,DATA!$C$2,IF(ข้อมูลประกอบ!F83=DATA!$A$3,DATA!$C$3,IF(ข้อมูลประกอบ!F83=DATA!$A$4,DATA!$C$4,IF(ข้อมูลประกอบ!F83=DATA!$A$5,DATA!$C$5,IF(ข้อมูลประกอบ!F83=DATA!$A$6,DATA!$D$6,IF(ข้อมูลประกอบ!F83=DATA!$A$7,DATA!$D$7,IF(ข้อมูลประกอบ!F83=DATA!$A$8,DATA!$B$8))))))))</f>
        <v>0</v>
      </c>
      <c r="Q83" s="102">
        <f t="shared" si="26"/>
        <v>0</v>
      </c>
      <c r="R83" s="99">
        <f>IF($F83=DATA!$A$1,DATA!$D$1,IF(ข้อมูลประกอบ!$F83=DATA!$A$2,DATA!$D$2,IF(ข้อมูลประกอบ!$F83=DATA!$A$3,DATA!$D$3,IF(ข้อมูลประกอบ!$F83=DATA!$A$4,DATA!$D$4,IF(ข้อมูลประกอบ!$F83=DATA!$A$5,DATA!$D$5,IF(ข้อมูลประกอบ!$F83=DATA!$A$6,DATA!$B$6,IF(ข้อมูลประกอบ!$F83=DATA!$A$7,DATA!$D$7,IF(ข้อมูลประกอบ!$F83=DATA!$A$8,DATA!$D$8))))))))</f>
        <v>0</v>
      </c>
      <c r="S83" s="99">
        <f>IF($F83=DATA!$A$1,DATA!$D$1,IF(ข้อมูลประกอบ!$F83=DATA!$A$2,DATA!$D$2,IF(ข้อมูลประกอบ!$F83=DATA!$A$3,DATA!$D$3,IF(ข้อมูลประกอบ!$F83=DATA!$A$4,DATA!$D$4,IF(ข้อมูลประกอบ!$F83=DATA!$A$5,DATA!$D$5,IF(ข้อมูลประกอบ!$F83=DATA!$A$6,DATA!$C$6,IF(ข้อมูลประกอบ!$F83=DATA!$A$7,DATA!$D$7,IF(ข้อมูลประกอบ!$F83=DATA!$A$8,DATA!$D$8))))))))</f>
        <v>0</v>
      </c>
      <c r="T83" s="99">
        <f>IF($F83=DATA!$A$1,DATA!$D$1,IF(ข้อมูลประกอบ!$F83=DATA!$A$2,DATA!$D$2,IF(ข้อมูลประกอบ!$F83=DATA!$A$3,DATA!$D$3,IF(ข้อมูลประกอบ!$F83=DATA!$A$4,DATA!$D$4,IF(ข้อมูลประกอบ!$F83=DATA!$A$5,DATA!$D$5,IF(ข้อมูลประกอบ!$F83=DATA!$A$6,DATA!$E$6,IF(ข้อมูลประกอบ!$F83=DATA!$A$7,DATA!$D$7,IF(ข้อมูลประกอบ!$F83=DATA!$A$8,DATA!$D$8))))))))</f>
        <v>0</v>
      </c>
      <c r="U83" s="103">
        <f t="shared" si="27"/>
        <v>0</v>
      </c>
      <c r="V83" s="99">
        <f>IF($F83=DATA!$A$1,DATA!$D$1,IF(ข้อมูลประกอบ!$F83=DATA!$A$2,DATA!$D$2,IF(ข้อมูลประกอบ!$F83=DATA!$A$3,DATA!$D$3,IF(ข้อมูลประกอบ!$F83=DATA!$A$4,DATA!$D$4,IF(ข้อมูลประกอบ!$F83=DATA!$A$5,DATA!$D$5,IF(ข้อมูลประกอบ!$F83=DATA!$A$6,DATA!$D$6,IF(ข้อมูลประกอบ!$F83=DATA!$A$7,DATA!$B$7,IF(ข้อมูลประกอบ!$F83=DATA!$A$8,DATA!$D$8))))))))</f>
        <v>0</v>
      </c>
      <c r="W83" s="99">
        <f>IF($F83=DATA!$A$1,DATA!$D$1,IF(ข้อมูลประกอบ!$F83=DATA!$A$2,DATA!$D$2,IF(ข้อมูลประกอบ!$F83=DATA!$A$3,DATA!$D$3,IF(ข้อมูลประกอบ!$F83=DATA!$A$4,DATA!$D$4,IF(ข้อมูลประกอบ!$F83=DATA!$A$5,DATA!$D$5,IF(ข้อมูลประกอบ!$F83=DATA!$A$6,DATA!$D$6,IF(ข้อมูลประกอบ!$F83=DATA!$A$7,DATA!$C$7,IF(ข้อมูลประกอบ!$F83=DATA!$A$8,DATA!$D$8))))))))</f>
        <v>0</v>
      </c>
      <c r="X83" s="104">
        <f t="shared" si="28"/>
        <v>0</v>
      </c>
      <c r="Y83" s="105">
        <f t="shared" si="29"/>
        <v>0</v>
      </c>
    </row>
    <row r="84" spans="1:25" s="108" customFormat="1" ht="48" x14ac:dyDescent="0.3">
      <c r="A84" s="109">
        <v>76</v>
      </c>
      <c r="B84" s="95"/>
      <c r="C84" s="110"/>
      <c r="D84" s="96" t="s">
        <v>63</v>
      </c>
      <c r="E84" s="95"/>
      <c r="F84" s="98" t="s">
        <v>64</v>
      </c>
      <c r="G84" s="98" t="s">
        <v>63</v>
      </c>
      <c r="H84" s="96">
        <v>0</v>
      </c>
      <c r="I84" s="99">
        <f t="shared" si="30"/>
        <v>0</v>
      </c>
      <c r="J84" s="99">
        <f t="shared" si="31"/>
        <v>0</v>
      </c>
      <c r="K84" s="99">
        <f t="shared" si="32"/>
        <v>0</v>
      </c>
      <c r="L84" s="99">
        <f t="shared" si="33"/>
        <v>0</v>
      </c>
      <c r="M84" s="100">
        <f t="shared" si="24"/>
        <v>0</v>
      </c>
      <c r="N84" s="99">
        <f>IF(F84=DATA!$A$1,DATA!$D$1,IF(ข้อมูลประกอบ!F84=DATA!$A$2,DATA!$D$2,IF(ข้อมูลประกอบ!F84=DATA!$A$3,DATA!$D$3,IF(ข้อมูลประกอบ!F84=DATA!$A$4,DATA!$D$4,IF(ข้อมูลประกอบ!F84=DATA!$A$5,DATA!$B$5,IF(ข้อมูลประกอบ!F84=DATA!$A$6,DATA!$D$6,IF(ข้อมูลประกอบ!F84=DATA!$A$7,DATA!$D$7,IF(ข้อมูลประกอบ!F84=DATA!$A$8,DATA!$D$8))))))))</f>
        <v>0</v>
      </c>
      <c r="O84" s="101">
        <f t="shared" si="25"/>
        <v>0</v>
      </c>
      <c r="P84" s="102">
        <f>IF(F84=DATA!$A$1,DATA!$C$1,IF(ข้อมูลประกอบ!F84=DATA!$A$2,DATA!$C$2,IF(ข้อมูลประกอบ!F84=DATA!$A$3,DATA!$C$3,IF(ข้อมูลประกอบ!F84=DATA!$A$4,DATA!$C$4,IF(ข้อมูลประกอบ!F84=DATA!$A$5,DATA!$C$5,IF(ข้อมูลประกอบ!F84=DATA!$A$6,DATA!$D$6,IF(ข้อมูลประกอบ!F84=DATA!$A$7,DATA!$D$7,IF(ข้อมูลประกอบ!F84=DATA!$A$8,DATA!$B$8))))))))</f>
        <v>0</v>
      </c>
      <c r="Q84" s="102">
        <f t="shared" si="26"/>
        <v>0</v>
      </c>
      <c r="R84" s="99">
        <f>IF($F84=DATA!$A$1,DATA!$D$1,IF(ข้อมูลประกอบ!$F84=DATA!$A$2,DATA!$D$2,IF(ข้อมูลประกอบ!$F84=DATA!$A$3,DATA!$D$3,IF(ข้อมูลประกอบ!$F84=DATA!$A$4,DATA!$D$4,IF(ข้อมูลประกอบ!$F84=DATA!$A$5,DATA!$D$5,IF(ข้อมูลประกอบ!$F84=DATA!$A$6,DATA!$B$6,IF(ข้อมูลประกอบ!$F84=DATA!$A$7,DATA!$D$7,IF(ข้อมูลประกอบ!$F84=DATA!$A$8,DATA!$D$8))))))))</f>
        <v>0</v>
      </c>
      <c r="S84" s="99">
        <f>IF($F84=DATA!$A$1,DATA!$D$1,IF(ข้อมูลประกอบ!$F84=DATA!$A$2,DATA!$D$2,IF(ข้อมูลประกอบ!$F84=DATA!$A$3,DATA!$D$3,IF(ข้อมูลประกอบ!$F84=DATA!$A$4,DATA!$D$4,IF(ข้อมูลประกอบ!$F84=DATA!$A$5,DATA!$D$5,IF(ข้อมูลประกอบ!$F84=DATA!$A$6,DATA!$C$6,IF(ข้อมูลประกอบ!$F84=DATA!$A$7,DATA!$D$7,IF(ข้อมูลประกอบ!$F84=DATA!$A$8,DATA!$D$8))))))))</f>
        <v>0</v>
      </c>
      <c r="T84" s="99">
        <f>IF($F84=DATA!$A$1,DATA!$D$1,IF(ข้อมูลประกอบ!$F84=DATA!$A$2,DATA!$D$2,IF(ข้อมูลประกอบ!$F84=DATA!$A$3,DATA!$D$3,IF(ข้อมูลประกอบ!$F84=DATA!$A$4,DATA!$D$4,IF(ข้อมูลประกอบ!$F84=DATA!$A$5,DATA!$D$5,IF(ข้อมูลประกอบ!$F84=DATA!$A$6,DATA!$E$6,IF(ข้อมูลประกอบ!$F84=DATA!$A$7,DATA!$D$7,IF(ข้อมูลประกอบ!$F84=DATA!$A$8,DATA!$D$8))))))))</f>
        <v>0</v>
      </c>
      <c r="U84" s="103">
        <f t="shared" si="27"/>
        <v>0</v>
      </c>
      <c r="V84" s="99">
        <f>IF($F84=DATA!$A$1,DATA!$D$1,IF(ข้อมูลประกอบ!$F84=DATA!$A$2,DATA!$D$2,IF(ข้อมูลประกอบ!$F84=DATA!$A$3,DATA!$D$3,IF(ข้อมูลประกอบ!$F84=DATA!$A$4,DATA!$D$4,IF(ข้อมูลประกอบ!$F84=DATA!$A$5,DATA!$D$5,IF(ข้อมูลประกอบ!$F84=DATA!$A$6,DATA!$D$6,IF(ข้อมูลประกอบ!$F84=DATA!$A$7,DATA!$B$7,IF(ข้อมูลประกอบ!$F84=DATA!$A$8,DATA!$D$8))))))))</f>
        <v>0</v>
      </c>
      <c r="W84" s="99">
        <f>IF($F84=DATA!$A$1,DATA!$D$1,IF(ข้อมูลประกอบ!$F84=DATA!$A$2,DATA!$D$2,IF(ข้อมูลประกอบ!$F84=DATA!$A$3,DATA!$D$3,IF(ข้อมูลประกอบ!$F84=DATA!$A$4,DATA!$D$4,IF(ข้อมูลประกอบ!$F84=DATA!$A$5,DATA!$D$5,IF(ข้อมูลประกอบ!$F84=DATA!$A$6,DATA!$D$6,IF(ข้อมูลประกอบ!$F84=DATA!$A$7,DATA!$C$7,IF(ข้อมูลประกอบ!$F84=DATA!$A$8,DATA!$D$8))))))))</f>
        <v>0</v>
      </c>
      <c r="X84" s="104">
        <f t="shared" si="28"/>
        <v>0</v>
      </c>
      <c r="Y84" s="105">
        <f t="shared" si="29"/>
        <v>0</v>
      </c>
    </row>
    <row r="85" spans="1:25" s="108" customFormat="1" ht="48" x14ac:dyDescent="0.3">
      <c r="A85" s="109">
        <v>77</v>
      </c>
      <c r="B85" s="95"/>
      <c r="C85" s="110"/>
      <c r="D85" s="96" t="s">
        <v>63</v>
      </c>
      <c r="E85" s="95"/>
      <c r="F85" s="98" t="s">
        <v>64</v>
      </c>
      <c r="G85" s="98" t="s">
        <v>63</v>
      </c>
      <c r="H85" s="96">
        <v>0</v>
      </c>
      <c r="I85" s="99">
        <f t="shared" si="30"/>
        <v>0</v>
      </c>
      <c r="J85" s="99">
        <f t="shared" si="31"/>
        <v>0</v>
      </c>
      <c r="K85" s="99">
        <f t="shared" si="32"/>
        <v>0</v>
      </c>
      <c r="L85" s="99">
        <f t="shared" si="33"/>
        <v>0</v>
      </c>
      <c r="M85" s="100">
        <f t="shared" si="24"/>
        <v>0</v>
      </c>
      <c r="N85" s="99">
        <f>IF(F85=DATA!$A$1,DATA!$D$1,IF(ข้อมูลประกอบ!F85=DATA!$A$2,DATA!$D$2,IF(ข้อมูลประกอบ!F85=DATA!$A$3,DATA!$D$3,IF(ข้อมูลประกอบ!F85=DATA!$A$4,DATA!$D$4,IF(ข้อมูลประกอบ!F85=DATA!$A$5,DATA!$B$5,IF(ข้อมูลประกอบ!F85=DATA!$A$6,DATA!$D$6,IF(ข้อมูลประกอบ!F85=DATA!$A$7,DATA!$D$7,IF(ข้อมูลประกอบ!F85=DATA!$A$8,DATA!$D$8))))))))</f>
        <v>0</v>
      </c>
      <c r="O85" s="101">
        <f t="shared" si="25"/>
        <v>0</v>
      </c>
      <c r="P85" s="102">
        <f>IF(F85=DATA!$A$1,DATA!$C$1,IF(ข้อมูลประกอบ!F85=DATA!$A$2,DATA!$C$2,IF(ข้อมูลประกอบ!F85=DATA!$A$3,DATA!$C$3,IF(ข้อมูลประกอบ!F85=DATA!$A$4,DATA!$C$4,IF(ข้อมูลประกอบ!F85=DATA!$A$5,DATA!$C$5,IF(ข้อมูลประกอบ!F85=DATA!$A$6,DATA!$D$6,IF(ข้อมูลประกอบ!F85=DATA!$A$7,DATA!$D$7,IF(ข้อมูลประกอบ!F85=DATA!$A$8,DATA!$B$8))))))))</f>
        <v>0</v>
      </c>
      <c r="Q85" s="102">
        <f t="shared" si="26"/>
        <v>0</v>
      </c>
      <c r="R85" s="99">
        <f>IF($F85=DATA!$A$1,DATA!$D$1,IF(ข้อมูลประกอบ!$F85=DATA!$A$2,DATA!$D$2,IF(ข้อมูลประกอบ!$F85=DATA!$A$3,DATA!$D$3,IF(ข้อมูลประกอบ!$F85=DATA!$A$4,DATA!$D$4,IF(ข้อมูลประกอบ!$F85=DATA!$A$5,DATA!$D$5,IF(ข้อมูลประกอบ!$F85=DATA!$A$6,DATA!$B$6,IF(ข้อมูลประกอบ!$F85=DATA!$A$7,DATA!$D$7,IF(ข้อมูลประกอบ!$F85=DATA!$A$8,DATA!$D$8))))))))</f>
        <v>0</v>
      </c>
      <c r="S85" s="99">
        <f>IF($F85=DATA!$A$1,DATA!$D$1,IF(ข้อมูลประกอบ!$F85=DATA!$A$2,DATA!$D$2,IF(ข้อมูลประกอบ!$F85=DATA!$A$3,DATA!$D$3,IF(ข้อมูลประกอบ!$F85=DATA!$A$4,DATA!$D$4,IF(ข้อมูลประกอบ!$F85=DATA!$A$5,DATA!$D$5,IF(ข้อมูลประกอบ!$F85=DATA!$A$6,DATA!$C$6,IF(ข้อมูลประกอบ!$F85=DATA!$A$7,DATA!$D$7,IF(ข้อมูลประกอบ!$F85=DATA!$A$8,DATA!$D$8))))))))</f>
        <v>0</v>
      </c>
      <c r="T85" s="99">
        <f>IF($F85=DATA!$A$1,DATA!$D$1,IF(ข้อมูลประกอบ!$F85=DATA!$A$2,DATA!$D$2,IF(ข้อมูลประกอบ!$F85=DATA!$A$3,DATA!$D$3,IF(ข้อมูลประกอบ!$F85=DATA!$A$4,DATA!$D$4,IF(ข้อมูลประกอบ!$F85=DATA!$A$5,DATA!$D$5,IF(ข้อมูลประกอบ!$F85=DATA!$A$6,DATA!$E$6,IF(ข้อมูลประกอบ!$F85=DATA!$A$7,DATA!$D$7,IF(ข้อมูลประกอบ!$F85=DATA!$A$8,DATA!$D$8))))))))</f>
        <v>0</v>
      </c>
      <c r="U85" s="103">
        <f t="shared" si="27"/>
        <v>0</v>
      </c>
      <c r="V85" s="99">
        <f>IF($F85=DATA!$A$1,DATA!$D$1,IF(ข้อมูลประกอบ!$F85=DATA!$A$2,DATA!$D$2,IF(ข้อมูลประกอบ!$F85=DATA!$A$3,DATA!$D$3,IF(ข้อมูลประกอบ!$F85=DATA!$A$4,DATA!$D$4,IF(ข้อมูลประกอบ!$F85=DATA!$A$5,DATA!$D$5,IF(ข้อมูลประกอบ!$F85=DATA!$A$6,DATA!$D$6,IF(ข้อมูลประกอบ!$F85=DATA!$A$7,DATA!$B$7,IF(ข้อมูลประกอบ!$F85=DATA!$A$8,DATA!$D$8))))))))</f>
        <v>0</v>
      </c>
      <c r="W85" s="99">
        <f>IF($F85=DATA!$A$1,DATA!$D$1,IF(ข้อมูลประกอบ!$F85=DATA!$A$2,DATA!$D$2,IF(ข้อมูลประกอบ!$F85=DATA!$A$3,DATA!$D$3,IF(ข้อมูลประกอบ!$F85=DATA!$A$4,DATA!$D$4,IF(ข้อมูลประกอบ!$F85=DATA!$A$5,DATA!$D$5,IF(ข้อมูลประกอบ!$F85=DATA!$A$6,DATA!$D$6,IF(ข้อมูลประกอบ!$F85=DATA!$A$7,DATA!$C$7,IF(ข้อมูลประกอบ!$F85=DATA!$A$8,DATA!$D$8))))))))</f>
        <v>0</v>
      </c>
      <c r="X85" s="104">
        <f t="shared" si="28"/>
        <v>0</v>
      </c>
      <c r="Y85" s="105">
        <f t="shared" si="29"/>
        <v>0</v>
      </c>
    </row>
    <row r="86" spans="1:25" s="108" customFormat="1" ht="48" x14ac:dyDescent="0.3">
      <c r="A86" s="109">
        <v>78</v>
      </c>
      <c r="B86" s="95"/>
      <c r="C86" s="110"/>
      <c r="D86" s="96" t="s">
        <v>63</v>
      </c>
      <c r="E86" s="95"/>
      <c r="F86" s="98" t="s">
        <v>64</v>
      </c>
      <c r="G86" s="98" t="s">
        <v>63</v>
      </c>
      <c r="H86" s="96">
        <v>0</v>
      </c>
      <c r="I86" s="99">
        <f t="shared" si="30"/>
        <v>0</v>
      </c>
      <c r="J86" s="99">
        <f t="shared" si="31"/>
        <v>0</v>
      </c>
      <c r="K86" s="99">
        <f t="shared" si="32"/>
        <v>0</v>
      </c>
      <c r="L86" s="99">
        <f t="shared" si="33"/>
        <v>0</v>
      </c>
      <c r="M86" s="100">
        <f t="shared" si="24"/>
        <v>0</v>
      </c>
      <c r="N86" s="99">
        <f>IF(F86=DATA!$A$1,DATA!$D$1,IF(ข้อมูลประกอบ!F86=DATA!$A$2,DATA!$D$2,IF(ข้อมูลประกอบ!F86=DATA!$A$3,DATA!$D$3,IF(ข้อมูลประกอบ!F86=DATA!$A$4,DATA!$D$4,IF(ข้อมูลประกอบ!F86=DATA!$A$5,DATA!$B$5,IF(ข้อมูลประกอบ!F86=DATA!$A$6,DATA!$D$6,IF(ข้อมูลประกอบ!F86=DATA!$A$7,DATA!$D$7,IF(ข้อมูลประกอบ!F86=DATA!$A$8,DATA!$D$8))))))))</f>
        <v>0</v>
      </c>
      <c r="O86" s="101">
        <f t="shared" si="25"/>
        <v>0</v>
      </c>
      <c r="P86" s="102">
        <f>IF(F86=DATA!$A$1,DATA!$C$1,IF(ข้อมูลประกอบ!F86=DATA!$A$2,DATA!$C$2,IF(ข้อมูลประกอบ!F86=DATA!$A$3,DATA!$C$3,IF(ข้อมูลประกอบ!F86=DATA!$A$4,DATA!$C$4,IF(ข้อมูลประกอบ!F86=DATA!$A$5,DATA!$C$5,IF(ข้อมูลประกอบ!F86=DATA!$A$6,DATA!$D$6,IF(ข้อมูลประกอบ!F86=DATA!$A$7,DATA!$D$7,IF(ข้อมูลประกอบ!F86=DATA!$A$8,DATA!$B$8))))))))</f>
        <v>0</v>
      </c>
      <c r="Q86" s="102">
        <f t="shared" si="26"/>
        <v>0</v>
      </c>
      <c r="R86" s="99">
        <f>IF($F86=DATA!$A$1,DATA!$D$1,IF(ข้อมูลประกอบ!$F86=DATA!$A$2,DATA!$D$2,IF(ข้อมูลประกอบ!$F86=DATA!$A$3,DATA!$D$3,IF(ข้อมูลประกอบ!$F86=DATA!$A$4,DATA!$D$4,IF(ข้อมูลประกอบ!$F86=DATA!$A$5,DATA!$D$5,IF(ข้อมูลประกอบ!$F86=DATA!$A$6,DATA!$B$6,IF(ข้อมูลประกอบ!$F86=DATA!$A$7,DATA!$D$7,IF(ข้อมูลประกอบ!$F86=DATA!$A$8,DATA!$D$8))))))))</f>
        <v>0</v>
      </c>
      <c r="S86" s="99">
        <f>IF($F86=DATA!$A$1,DATA!$D$1,IF(ข้อมูลประกอบ!$F86=DATA!$A$2,DATA!$D$2,IF(ข้อมูลประกอบ!$F86=DATA!$A$3,DATA!$D$3,IF(ข้อมูลประกอบ!$F86=DATA!$A$4,DATA!$D$4,IF(ข้อมูลประกอบ!$F86=DATA!$A$5,DATA!$D$5,IF(ข้อมูลประกอบ!$F86=DATA!$A$6,DATA!$C$6,IF(ข้อมูลประกอบ!$F86=DATA!$A$7,DATA!$D$7,IF(ข้อมูลประกอบ!$F86=DATA!$A$8,DATA!$D$8))))))))</f>
        <v>0</v>
      </c>
      <c r="T86" s="99">
        <f>IF($F86=DATA!$A$1,DATA!$D$1,IF(ข้อมูลประกอบ!$F86=DATA!$A$2,DATA!$D$2,IF(ข้อมูลประกอบ!$F86=DATA!$A$3,DATA!$D$3,IF(ข้อมูลประกอบ!$F86=DATA!$A$4,DATA!$D$4,IF(ข้อมูลประกอบ!$F86=DATA!$A$5,DATA!$D$5,IF(ข้อมูลประกอบ!$F86=DATA!$A$6,DATA!$E$6,IF(ข้อมูลประกอบ!$F86=DATA!$A$7,DATA!$D$7,IF(ข้อมูลประกอบ!$F86=DATA!$A$8,DATA!$D$8))))))))</f>
        <v>0</v>
      </c>
      <c r="U86" s="103">
        <f t="shared" si="27"/>
        <v>0</v>
      </c>
      <c r="V86" s="99">
        <f>IF($F86=DATA!$A$1,DATA!$D$1,IF(ข้อมูลประกอบ!$F86=DATA!$A$2,DATA!$D$2,IF(ข้อมูลประกอบ!$F86=DATA!$A$3,DATA!$D$3,IF(ข้อมูลประกอบ!$F86=DATA!$A$4,DATA!$D$4,IF(ข้อมูลประกอบ!$F86=DATA!$A$5,DATA!$D$5,IF(ข้อมูลประกอบ!$F86=DATA!$A$6,DATA!$D$6,IF(ข้อมูลประกอบ!$F86=DATA!$A$7,DATA!$B$7,IF(ข้อมูลประกอบ!$F86=DATA!$A$8,DATA!$D$8))))))))</f>
        <v>0</v>
      </c>
      <c r="W86" s="99">
        <f>IF($F86=DATA!$A$1,DATA!$D$1,IF(ข้อมูลประกอบ!$F86=DATA!$A$2,DATA!$D$2,IF(ข้อมูลประกอบ!$F86=DATA!$A$3,DATA!$D$3,IF(ข้อมูลประกอบ!$F86=DATA!$A$4,DATA!$D$4,IF(ข้อมูลประกอบ!$F86=DATA!$A$5,DATA!$D$5,IF(ข้อมูลประกอบ!$F86=DATA!$A$6,DATA!$D$6,IF(ข้อมูลประกอบ!$F86=DATA!$A$7,DATA!$C$7,IF(ข้อมูลประกอบ!$F86=DATA!$A$8,DATA!$D$8))))))))</f>
        <v>0</v>
      </c>
      <c r="X86" s="104">
        <f t="shared" si="28"/>
        <v>0</v>
      </c>
      <c r="Y86" s="105">
        <f t="shared" si="29"/>
        <v>0</v>
      </c>
    </row>
    <row r="87" spans="1:25" s="108" customFormat="1" ht="48" x14ac:dyDescent="0.3">
      <c r="A87" s="109">
        <v>79</v>
      </c>
      <c r="B87" s="95"/>
      <c r="C87" s="110"/>
      <c r="D87" s="96" t="s">
        <v>63</v>
      </c>
      <c r="E87" s="95"/>
      <c r="F87" s="98" t="s">
        <v>64</v>
      </c>
      <c r="G87" s="98" t="s">
        <v>63</v>
      </c>
      <c r="H87" s="96">
        <v>0</v>
      </c>
      <c r="I87" s="99">
        <f t="shared" si="30"/>
        <v>0</v>
      </c>
      <c r="J87" s="99">
        <f t="shared" si="31"/>
        <v>0</v>
      </c>
      <c r="K87" s="99">
        <f t="shared" si="32"/>
        <v>0</v>
      </c>
      <c r="L87" s="99">
        <f t="shared" si="33"/>
        <v>0</v>
      </c>
      <c r="M87" s="100">
        <f t="shared" si="24"/>
        <v>0</v>
      </c>
      <c r="N87" s="99">
        <f>IF(F87=DATA!$A$1,DATA!$D$1,IF(ข้อมูลประกอบ!F87=DATA!$A$2,DATA!$D$2,IF(ข้อมูลประกอบ!F87=DATA!$A$3,DATA!$D$3,IF(ข้อมูลประกอบ!F87=DATA!$A$4,DATA!$D$4,IF(ข้อมูลประกอบ!F87=DATA!$A$5,DATA!$B$5,IF(ข้อมูลประกอบ!F87=DATA!$A$6,DATA!$D$6,IF(ข้อมูลประกอบ!F87=DATA!$A$7,DATA!$D$7,IF(ข้อมูลประกอบ!F87=DATA!$A$8,DATA!$D$8))))))))</f>
        <v>0</v>
      </c>
      <c r="O87" s="101">
        <f t="shared" si="25"/>
        <v>0</v>
      </c>
      <c r="P87" s="102">
        <f>IF(F87=DATA!$A$1,DATA!$C$1,IF(ข้อมูลประกอบ!F87=DATA!$A$2,DATA!$C$2,IF(ข้อมูลประกอบ!F87=DATA!$A$3,DATA!$C$3,IF(ข้อมูลประกอบ!F87=DATA!$A$4,DATA!$C$4,IF(ข้อมูลประกอบ!F87=DATA!$A$5,DATA!$C$5,IF(ข้อมูลประกอบ!F87=DATA!$A$6,DATA!$D$6,IF(ข้อมูลประกอบ!F87=DATA!$A$7,DATA!$D$7,IF(ข้อมูลประกอบ!F87=DATA!$A$8,DATA!$B$8))))))))</f>
        <v>0</v>
      </c>
      <c r="Q87" s="102">
        <f t="shared" si="26"/>
        <v>0</v>
      </c>
      <c r="R87" s="99">
        <f>IF($F87=DATA!$A$1,DATA!$D$1,IF(ข้อมูลประกอบ!$F87=DATA!$A$2,DATA!$D$2,IF(ข้อมูลประกอบ!$F87=DATA!$A$3,DATA!$D$3,IF(ข้อมูลประกอบ!$F87=DATA!$A$4,DATA!$D$4,IF(ข้อมูลประกอบ!$F87=DATA!$A$5,DATA!$D$5,IF(ข้อมูลประกอบ!$F87=DATA!$A$6,DATA!$B$6,IF(ข้อมูลประกอบ!$F87=DATA!$A$7,DATA!$D$7,IF(ข้อมูลประกอบ!$F87=DATA!$A$8,DATA!$D$8))))))))</f>
        <v>0</v>
      </c>
      <c r="S87" s="99">
        <f>IF($F87=DATA!$A$1,DATA!$D$1,IF(ข้อมูลประกอบ!$F87=DATA!$A$2,DATA!$D$2,IF(ข้อมูลประกอบ!$F87=DATA!$A$3,DATA!$D$3,IF(ข้อมูลประกอบ!$F87=DATA!$A$4,DATA!$D$4,IF(ข้อมูลประกอบ!$F87=DATA!$A$5,DATA!$D$5,IF(ข้อมูลประกอบ!$F87=DATA!$A$6,DATA!$C$6,IF(ข้อมูลประกอบ!$F87=DATA!$A$7,DATA!$D$7,IF(ข้อมูลประกอบ!$F87=DATA!$A$8,DATA!$D$8))))))))</f>
        <v>0</v>
      </c>
      <c r="T87" s="99">
        <f>IF($F87=DATA!$A$1,DATA!$D$1,IF(ข้อมูลประกอบ!$F87=DATA!$A$2,DATA!$D$2,IF(ข้อมูลประกอบ!$F87=DATA!$A$3,DATA!$D$3,IF(ข้อมูลประกอบ!$F87=DATA!$A$4,DATA!$D$4,IF(ข้อมูลประกอบ!$F87=DATA!$A$5,DATA!$D$5,IF(ข้อมูลประกอบ!$F87=DATA!$A$6,DATA!$E$6,IF(ข้อมูลประกอบ!$F87=DATA!$A$7,DATA!$D$7,IF(ข้อมูลประกอบ!$F87=DATA!$A$8,DATA!$D$8))))))))</f>
        <v>0</v>
      </c>
      <c r="U87" s="103">
        <f t="shared" si="27"/>
        <v>0</v>
      </c>
      <c r="V87" s="99">
        <f>IF($F87=DATA!$A$1,DATA!$D$1,IF(ข้อมูลประกอบ!$F87=DATA!$A$2,DATA!$D$2,IF(ข้อมูลประกอบ!$F87=DATA!$A$3,DATA!$D$3,IF(ข้อมูลประกอบ!$F87=DATA!$A$4,DATA!$D$4,IF(ข้อมูลประกอบ!$F87=DATA!$A$5,DATA!$D$5,IF(ข้อมูลประกอบ!$F87=DATA!$A$6,DATA!$D$6,IF(ข้อมูลประกอบ!$F87=DATA!$A$7,DATA!$B$7,IF(ข้อมูลประกอบ!$F87=DATA!$A$8,DATA!$D$8))))))))</f>
        <v>0</v>
      </c>
      <c r="W87" s="99">
        <f>IF($F87=DATA!$A$1,DATA!$D$1,IF(ข้อมูลประกอบ!$F87=DATA!$A$2,DATA!$D$2,IF(ข้อมูลประกอบ!$F87=DATA!$A$3,DATA!$D$3,IF(ข้อมูลประกอบ!$F87=DATA!$A$4,DATA!$D$4,IF(ข้อมูลประกอบ!$F87=DATA!$A$5,DATA!$D$5,IF(ข้อมูลประกอบ!$F87=DATA!$A$6,DATA!$D$6,IF(ข้อมูลประกอบ!$F87=DATA!$A$7,DATA!$C$7,IF(ข้อมูลประกอบ!$F87=DATA!$A$8,DATA!$D$8))))))))</f>
        <v>0</v>
      </c>
      <c r="X87" s="104">
        <f t="shared" si="28"/>
        <v>0</v>
      </c>
      <c r="Y87" s="105">
        <f t="shared" si="29"/>
        <v>0</v>
      </c>
    </row>
    <row r="88" spans="1:25" s="108" customFormat="1" ht="48" x14ac:dyDescent="0.3">
      <c r="A88" s="109">
        <v>80</v>
      </c>
      <c r="B88" s="95"/>
      <c r="C88" s="110"/>
      <c r="D88" s="96" t="s">
        <v>63</v>
      </c>
      <c r="E88" s="95"/>
      <c r="F88" s="98" t="s">
        <v>64</v>
      </c>
      <c r="G88" s="98" t="s">
        <v>63</v>
      </c>
      <c r="H88" s="96">
        <v>0</v>
      </c>
      <c r="I88" s="99">
        <f t="shared" si="30"/>
        <v>0</v>
      </c>
      <c r="J88" s="99">
        <f t="shared" si="31"/>
        <v>0</v>
      </c>
      <c r="K88" s="99">
        <f t="shared" si="32"/>
        <v>0</v>
      </c>
      <c r="L88" s="99">
        <f t="shared" si="33"/>
        <v>0</v>
      </c>
      <c r="M88" s="100">
        <f t="shared" si="24"/>
        <v>0</v>
      </c>
      <c r="N88" s="99">
        <f>IF(F88=DATA!$A$1,DATA!$D$1,IF(ข้อมูลประกอบ!F88=DATA!$A$2,DATA!$D$2,IF(ข้อมูลประกอบ!F88=DATA!$A$3,DATA!$D$3,IF(ข้อมูลประกอบ!F88=DATA!$A$4,DATA!$D$4,IF(ข้อมูลประกอบ!F88=DATA!$A$5,DATA!$B$5,IF(ข้อมูลประกอบ!F88=DATA!$A$6,DATA!$D$6,IF(ข้อมูลประกอบ!F88=DATA!$A$7,DATA!$D$7,IF(ข้อมูลประกอบ!F88=DATA!$A$8,DATA!$D$8))))))))</f>
        <v>0</v>
      </c>
      <c r="O88" s="101">
        <f t="shared" si="25"/>
        <v>0</v>
      </c>
      <c r="P88" s="102">
        <f>IF(F88=DATA!$A$1,DATA!$C$1,IF(ข้อมูลประกอบ!F88=DATA!$A$2,DATA!$C$2,IF(ข้อมูลประกอบ!F88=DATA!$A$3,DATA!$C$3,IF(ข้อมูลประกอบ!F88=DATA!$A$4,DATA!$C$4,IF(ข้อมูลประกอบ!F88=DATA!$A$5,DATA!$C$5,IF(ข้อมูลประกอบ!F88=DATA!$A$6,DATA!$D$6,IF(ข้อมูลประกอบ!F88=DATA!$A$7,DATA!$D$7,IF(ข้อมูลประกอบ!F88=DATA!$A$8,DATA!$B$8))))))))</f>
        <v>0</v>
      </c>
      <c r="Q88" s="102">
        <f t="shared" si="26"/>
        <v>0</v>
      </c>
      <c r="R88" s="99">
        <f>IF($F88=DATA!$A$1,DATA!$D$1,IF(ข้อมูลประกอบ!$F88=DATA!$A$2,DATA!$D$2,IF(ข้อมูลประกอบ!$F88=DATA!$A$3,DATA!$D$3,IF(ข้อมูลประกอบ!$F88=DATA!$A$4,DATA!$D$4,IF(ข้อมูลประกอบ!$F88=DATA!$A$5,DATA!$D$5,IF(ข้อมูลประกอบ!$F88=DATA!$A$6,DATA!$B$6,IF(ข้อมูลประกอบ!$F88=DATA!$A$7,DATA!$D$7,IF(ข้อมูลประกอบ!$F88=DATA!$A$8,DATA!$D$8))))))))</f>
        <v>0</v>
      </c>
      <c r="S88" s="99">
        <f>IF($F88=DATA!$A$1,DATA!$D$1,IF(ข้อมูลประกอบ!$F88=DATA!$A$2,DATA!$D$2,IF(ข้อมูลประกอบ!$F88=DATA!$A$3,DATA!$D$3,IF(ข้อมูลประกอบ!$F88=DATA!$A$4,DATA!$D$4,IF(ข้อมูลประกอบ!$F88=DATA!$A$5,DATA!$D$5,IF(ข้อมูลประกอบ!$F88=DATA!$A$6,DATA!$C$6,IF(ข้อมูลประกอบ!$F88=DATA!$A$7,DATA!$D$7,IF(ข้อมูลประกอบ!$F88=DATA!$A$8,DATA!$D$8))))))))</f>
        <v>0</v>
      </c>
      <c r="T88" s="99">
        <f>IF($F88=DATA!$A$1,DATA!$D$1,IF(ข้อมูลประกอบ!$F88=DATA!$A$2,DATA!$D$2,IF(ข้อมูลประกอบ!$F88=DATA!$A$3,DATA!$D$3,IF(ข้อมูลประกอบ!$F88=DATA!$A$4,DATA!$D$4,IF(ข้อมูลประกอบ!$F88=DATA!$A$5,DATA!$D$5,IF(ข้อมูลประกอบ!$F88=DATA!$A$6,DATA!$E$6,IF(ข้อมูลประกอบ!$F88=DATA!$A$7,DATA!$D$7,IF(ข้อมูลประกอบ!$F88=DATA!$A$8,DATA!$D$8))))))))</f>
        <v>0</v>
      </c>
      <c r="U88" s="103">
        <f t="shared" si="27"/>
        <v>0</v>
      </c>
      <c r="V88" s="99">
        <f>IF($F88=DATA!$A$1,DATA!$D$1,IF(ข้อมูลประกอบ!$F88=DATA!$A$2,DATA!$D$2,IF(ข้อมูลประกอบ!$F88=DATA!$A$3,DATA!$D$3,IF(ข้อมูลประกอบ!$F88=DATA!$A$4,DATA!$D$4,IF(ข้อมูลประกอบ!$F88=DATA!$A$5,DATA!$D$5,IF(ข้อมูลประกอบ!$F88=DATA!$A$6,DATA!$D$6,IF(ข้อมูลประกอบ!$F88=DATA!$A$7,DATA!$B$7,IF(ข้อมูลประกอบ!$F88=DATA!$A$8,DATA!$D$8))))))))</f>
        <v>0</v>
      </c>
      <c r="W88" s="99">
        <f>IF($F88=DATA!$A$1,DATA!$D$1,IF(ข้อมูลประกอบ!$F88=DATA!$A$2,DATA!$D$2,IF(ข้อมูลประกอบ!$F88=DATA!$A$3,DATA!$D$3,IF(ข้อมูลประกอบ!$F88=DATA!$A$4,DATA!$D$4,IF(ข้อมูลประกอบ!$F88=DATA!$A$5,DATA!$D$5,IF(ข้อมูลประกอบ!$F88=DATA!$A$6,DATA!$D$6,IF(ข้อมูลประกอบ!$F88=DATA!$A$7,DATA!$C$7,IF(ข้อมูลประกอบ!$F88=DATA!$A$8,DATA!$D$8))))))))</f>
        <v>0</v>
      </c>
      <c r="X88" s="104">
        <f t="shared" si="28"/>
        <v>0</v>
      </c>
      <c r="Y88" s="105">
        <f t="shared" si="29"/>
        <v>0</v>
      </c>
    </row>
    <row r="89" spans="1:25" s="108" customFormat="1" ht="48" x14ac:dyDescent="0.3">
      <c r="A89" s="109">
        <v>81</v>
      </c>
      <c r="B89" s="95"/>
      <c r="C89" s="110"/>
      <c r="D89" s="96" t="s">
        <v>63</v>
      </c>
      <c r="E89" s="95"/>
      <c r="F89" s="98" t="s">
        <v>64</v>
      </c>
      <c r="G89" s="98" t="s">
        <v>63</v>
      </c>
      <c r="H89" s="96">
        <v>0</v>
      </c>
      <c r="I89" s="99">
        <f t="shared" si="30"/>
        <v>0</v>
      </c>
      <c r="J89" s="99">
        <f t="shared" si="31"/>
        <v>0</v>
      </c>
      <c r="K89" s="99">
        <f t="shared" si="32"/>
        <v>0</v>
      </c>
      <c r="L89" s="99">
        <f t="shared" si="33"/>
        <v>0</v>
      </c>
      <c r="M89" s="100">
        <f t="shared" si="24"/>
        <v>0</v>
      </c>
      <c r="N89" s="99">
        <f>IF(F89=DATA!$A$1,DATA!$D$1,IF(ข้อมูลประกอบ!F89=DATA!$A$2,DATA!$D$2,IF(ข้อมูลประกอบ!F89=DATA!$A$3,DATA!$D$3,IF(ข้อมูลประกอบ!F89=DATA!$A$4,DATA!$D$4,IF(ข้อมูลประกอบ!F89=DATA!$A$5,DATA!$B$5,IF(ข้อมูลประกอบ!F89=DATA!$A$6,DATA!$D$6,IF(ข้อมูลประกอบ!F89=DATA!$A$7,DATA!$D$7,IF(ข้อมูลประกอบ!F89=DATA!$A$8,DATA!$D$8))))))))</f>
        <v>0</v>
      </c>
      <c r="O89" s="101">
        <f t="shared" si="25"/>
        <v>0</v>
      </c>
      <c r="P89" s="102">
        <f>IF(F89=DATA!$A$1,DATA!$C$1,IF(ข้อมูลประกอบ!F89=DATA!$A$2,DATA!$C$2,IF(ข้อมูลประกอบ!F89=DATA!$A$3,DATA!$C$3,IF(ข้อมูลประกอบ!F89=DATA!$A$4,DATA!$C$4,IF(ข้อมูลประกอบ!F89=DATA!$A$5,DATA!$C$5,IF(ข้อมูลประกอบ!F89=DATA!$A$6,DATA!$D$6,IF(ข้อมูลประกอบ!F89=DATA!$A$7,DATA!$D$7,IF(ข้อมูลประกอบ!F89=DATA!$A$8,DATA!$B$8))))))))</f>
        <v>0</v>
      </c>
      <c r="Q89" s="102">
        <f t="shared" si="26"/>
        <v>0</v>
      </c>
      <c r="R89" s="99">
        <f>IF($F89=DATA!$A$1,DATA!$D$1,IF(ข้อมูลประกอบ!$F89=DATA!$A$2,DATA!$D$2,IF(ข้อมูลประกอบ!$F89=DATA!$A$3,DATA!$D$3,IF(ข้อมูลประกอบ!$F89=DATA!$A$4,DATA!$D$4,IF(ข้อมูลประกอบ!$F89=DATA!$A$5,DATA!$D$5,IF(ข้อมูลประกอบ!$F89=DATA!$A$6,DATA!$B$6,IF(ข้อมูลประกอบ!$F89=DATA!$A$7,DATA!$D$7,IF(ข้อมูลประกอบ!$F89=DATA!$A$8,DATA!$D$8))))))))</f>
        <v>0</v>
      </c>
      <c r="S89" s="99">
        <f>IF($F89=DATA!$A$1,DATA!$D$1,IF(ข้อมูลประกอบ!$F89=DATA!$A$2,DATA!$D$2,IF(ข้อมูลประกอบ!$F89=DATA!$A$3,DATA!$D$3,IF(ข้อมูลประกอบ!$F89=DATA!$A$4,DATA!$D$4,IF(ข้อมูลประกอบ!$F89=DATA!$A$5,DATA!$D$5,IF(ข้อมูลประกอบ!$F89=DATA!$A$6,DATA!$C$6,IF(ข้อมูลประกอบ!$F89=DATA!$A$7,DATA!$D$7,IF(ข้อมูลประกอบ!$F89=DATA!$A$8,DATA!$D$8))))))))</f>
        <v>0</v>
      </c>
      <c r="T89" s="99">
        <f>IF($F89=DATA!$A$1,DATA!$D$1,IF(ข้อมูลประกอบ!$F89=DATA!$A$2,DATA!$D$2,IF(ข้อมูลประกอบ!$F89=DATA!$A$3,DATA!$D$3,IF(ข้อมูลประกอบ!$F89=DATA!$A$4,DATA!$D$4,IF(ข้อมูลประกอบ!$F89=DATA!$A$5,DATA!$D$5,IF(ข้อมูลประกอบ!$F89=DATA!$A$6,DATA!$E$6,IF(ข้อมูลประกอบ!$F89=DATA!$A$7,DATA!$D$7,IF(ข้อมูลประกอบ!$F89=DATA!$A$8,DATA!$D$8))))))))</f>
        <v>0</v>
      </c>
      <c r="U89" s="103">
        <f t="shared" si="27"/>
        <v>0</v>
      </c>
      <c r="V89" s="99">
        <f>IF($F89=DATA!$A$1,DATA!$D$1,IF(ข้อมูลประกอบ!$F89=DATA!$A$2,DATA!$D$2,IF(ข้อมูลประกอบ!$F89=DATA!$A$3,DATA!$D$3,IF(ข้อมูลประกอบ!$F89=DATA!$A$4,DATA!$D$4,IF(ข้อมูลประกอบ!$F89=DATA!$A$5,DATA!$D$5,IF(ข้อมูลประกอบ!$F89=DATA!$A$6,DATA!$D$6,IF(ข้อมูลประกอบ!$F89=DATA!$A$7,DATA!$B$7,IF(ข้อมูลประกอบ!$F89=DATA!$A$8,DATA!$D$8))))))))</f>
        <v>0</v>
      </c>
      <c r="W89" s="99">
        <f>IF($F89=DATA!$A$1,DATA!$D$1,IF(ข้อมูลประกอบ!$F89=DATA!$A$2,DATA!$D$2,IF(ข้อมูลประกอบ!$F89=DATA!$A$3,DATA!$D$3,IF(ข้อมูลประกอบ!$F89=DATA!$A$4,DATA!$D$4,IF(ข้อมูลประกอบ!$F89=DATA!$A$5,DATA!$D$5,IF(ข้อมูลประกอบ!$F89=DATA!$A$6,DATA!$D$6,IF(ข้อมูลประกอบ!$F89=DATA!$A$7,DATA!$C$7,IF(ข้อมูลประกอบ!$F89=DATA!$A$8,DATA!$D$8))))))))</f>
        <v>0</v>
      </c>
      <c r="X89" s="104">
        <f t="shared" si="28"/>
        <v>0</v>
      </c>
      <c r="Y89" s="105">
        <f t="shared" si="29"/>
        <v>0</v>
      </c>
    </row>
    <row r="90" spans="1:25" s="108" customFormat="1" ht="48" x14ac:dyDescent="0.3">
      <c r="A90" s="109">
        <v>82</v>
      </c>
      <c r="B90" s="95"/>
      <c r="C90" s="110"/>
      <c r="D90" s="96" t="s">
        <v>63</v>
      </c>
      <c r="E90" s="95"/>
      <c r="F90" s="98" t="s">
        <v>64</v>
      </c>
      <c r="G90" s="98" t="s">
        <v>63</v>
      </c>
      <c r="H90" s="96">
        <v>0</v>
      </c>
      <c r="I90" s="99">
        <f t="shared" si="30"/>
        <v>0</v>
      </c>
      <c r="J90" s="99">
        <f t="shared" si="31"/>
        <v>0</v>
      </c>
      <c r="K90" s="99">
        <f t="shared" si="32"/>
        <v>0</v>
      </c>
      <c r="L90" s="99">
        <f t="shared" si="33"/>
        <v>0</v>
      </c>
      <c r="M90" s="100">
        <f t="shared" si="24"/>
        <v>0</v>
      </c>
      <c r="N90" s="99">
        <f>IF(F90=DATA!$A$1,DATA!$D$1,IF(ข้อมูลประกอบ!F90=DATA!$A$2,DATA!$D$2,IF(ข้อมูลประกอบ!F90=DATA!$A$3,DATA!$D$3,IF(ข้อมูลประกอบ!F90=DATA!$A$4,DATA!$D$4,IF(ข้อมูลประกอบ!F90=DATA!$A$5,DATA!$B$5,IF(ข้อมูลประกอบ!F90=DATA!$A$6,DATA!$D$6,IF(ข้อมูลประกอบ!F90=DATA!$A$7,DATA!$D$7,IF(ข้อมูลประกอบ!F90=DATA!$A$8,DATA!$D$8))))))))</f>
        <v>0</v>
      </c>
      <c r="O90" s="101">
        <f t="shared" si="25"/>
        <v>0</v>
      </c>
      <c r="P90" s="102">
        <f>IF(F90=DATA!$A$1,DATA!$C$1,IF(ข้อมูลประกอบ!F90=DATA!$A$2,DATA!$C$2,IF(ข้อมูลประกอบ!F90=DATA!$A$3,DATA!$C$3,IF(ข้อมูลประกอบ!F90=DATA!$A$4,DATA!$C$4,IF(ข้อมูลประกอบ!F90=DATA!$A$5,DATA!$C$5,IF(ข้อมูลประกอบ!F90=DATA!$A$6,DATA!$D$6,IF(ข้อมูลประกอบ!F90=DATA!$A$7,DATA!$D$7,IF(ข้อมูลประกอบ!F90=DATA!$A$8,DATA!$B$8))))))))</f>
        <v>0</v>
      </c>
      <c r="Q90" s="102">
        <f t="shared" si="26"/>
        <v>0</v>
      </c>
      <c r="R90" s="99">
        <f>IF($F90=DATA!$A$1,DATA!$D$1,IF(ข้อมูลประกอบ!$F90=DATA!$A$2,DATA!$D$2,IF(ข้อมูลประกอบ!$F90=DATA!$A$3,DATA!$D$3,IF(ข้อมูลประกอบ!$F90=DATA!$A$4,DATA!$D$4,IF(ข้อมูลประกอบ!$F90=DATA!$A$5,DATA!$D$5,IF(ข้อมูลประกอบ!$F90=DATA!$A$6,DATA!$B$6,IF(ข้อมูลประกอบ!$F90=DATA!$A$7,DATA!$D$7,IF(ข้อมูลประกอบ!$F90=DATA!$A$8,DATA!$D$8))))))))</f>
        <v>0</v>
      </c>
      <c r="S90" s="99">
        <f>IF($F90=DATA!$A$1,DATA!$D$1,IF(ข้อมูลประกอบ!$F90=DATA!$A$2,DATA!$D$2,IF(ข้อมูลประกอบ!$F90=DATA!$A$3,DATA!$D$3,IF(ข้อมูลประกอบ!$F90=DATA!$A$4,DATA!$D$4,IF(ข้อมูลประกอบ!$F90=DATA!$A$5,DATA!$D$5,IF(ข้อมูลประกอบ!$F90=DATA!$A$6,DATA!$C$6,IF(ข้อมูลประกอบ!$F90=DATA!$A$7,DATA!$D$7,IF(ข้อมูลประกอบ!$F90=DATA!$A$8,DATA!$D$8))))))))</f>
        <v>0</v>
      </c>
      <c r="T90" s="99">
        <f>IF($F90=DATA!$A$1,DATA!$D$1,IF(ข้อมูลประกอบ!$F90=DATA!$A$2,DATA!$D$2,IF(ข้อมูลประกอบ!$F90=DATA!$A$3,DATA!$D$3,IF(ข้อมูลประกอบ!$F90=DATA!$A$4,DATA!$D$4,IF(ข้อมูลประกอบ!$F90=DATA!$A$5,DATA!$D$5,IF(ข้อมูลประกอบ!$F90=DATA!$A$6,DATA!$E$6,IF(ข้อมูลประกอบ!$F90=DATA!$A$7,DATA!$D$7,IF(ข้อมูลประกอบ!$F90=DATA!$A$8,DATA!$D$8))))))))</f>
        <v>0</v>
      </c>
      <c r="U90" s="103">
        <f t="shared" si="27"/>
        <v>0</v>
      </c>
      <c r="V90" s="99">
        <f>IF($F90=DATA!$A$1,DATA!$D$1,IF(ข้อมูลประกอบ!$F90=DATA!$A$2,DATA!$D$2,IF(ข้อมูลประกอบ!$F90=DATA!$A$3,DATA!$D$3,IF(ข้อมูลประกอบ!$F90=DATA!$A$4,DATA!$D$4,IF(ข้อมูลประกอบ!$F90=DATA!$A$5,DATA!$D$5,IF(ข้อมูลประกอบ!$F90=DATA!$A$6,DATA!$D$6,IF(ข้อมูลประกอบ!$F90=DATA!$A$7,DATA!$B$7,IF(ข้อมูลประกอบ!$F90=DATA!$A$8,DATA!$D$8))))))))</f>
        <v>0</v>
      </c>
      <c r="W90" s="99">
        <f>IF($F90=DATA!$A$1,DATA!$D$1,IF(ข้อมูลประกอบ!$F90=DATA!$A$2,DATA!$D$2,IF(ข้อมูลประกอบ!$F90=DATA!$A$3,DATA!$D$3,IF(ข้อมูลประกอบ!$F90=DATA!$A$4,DATA!$D$4,IF(ข้อมูลประกอบ!$F90=DATA!$A$5,DATA!$D$5,IF(ข้อมูลประกอบ!$F90=DATA!$A$6,DATA!$D$6,IF(ข้อมูลประกอบ!$F90=DATA!$A$7,DATA!$C$7,IF(ข้อมูลประกอบ!$F90=DATA!$A$8,DATA!$D$8))))))))</f>
        <v>0</v>
      </c>
      <c r="X90" s="104">
        <f t="shared" si="28"/>
        <v>0</v>
      </c>
      <c r="Y90" s="105">
        <f t="shared" si="29"/>
        <v>0</v>
      </c>
    </row>
    <row r="91" spans="1:25" s="108" customFormat="1" ht="48" x14ac:dyDescent="0.3">
      <c r="A91" s="109">
        <v>83</v>
      </c>
      <c r="B91" s="95"/>
      <c r="C91" s="110"/>
      <c r="D91" s="96" t="s">
        <v>63</v>
      </c>
      <c r="E91" s="95"/>
      <c r="F91" s="98" t="s">
        <v>64</v>
      </c>
      <c r="G91" s="98" t="s">
        <v>63</v>
      </c>
      <c r="H91" s="96">
        <v>0</v>
      </c>
      <c r="I91" s="99">
        <f t="shared" si="30"/>
        <v>0</v>
      </c>
      <c r="J91" s="99">
        <f t="shared" si="31"/>
        <v>0</v>
      </c>
      <c r="K91" s="99">
        <f t="shared" si="32"/>
        <v>0</v>
      </c>
      <c r="L91" s="99">
        <f t="shared" si="33"/>
        <v>0</v>
      </c>
      <c r="M91" s="100">
        <f t="shared" si="24"/>
        <v>0</v>
      </c>
      <c r="N91" s="99">
        <f>IF(F91=DATA!$A$1,DATA!$D$1,IF(ข้อมูลประกอบ!F91=DATA!$A$2,DATA!$D$2,IF(ข้อมูลประกอบ!F91=DATA!$A$3,DATA!$D$3,IF(ข้อมูลประกอบ!F91=DATA!$A$4,DATA!$D$4,IF(ข้อมูลประกอบ!F91=DATA!$A$5,DATA!$B$5,IF(ข้อมูลประกอบ!F91=DATA!$A$6,DATA!$D$6,IF(ข้อมูลประกอบ!F91=DATA!$A$7,DATA!$D$7,IF(ข้อมูลประกอบ!F91=DATA!$A$8,DATA!$D$8))))))))</f>
        <v>0</v>
      </c>
      <c r="O91" s="101">
        <f t="shared" si="25"/>
        <v>0</v>
      </c>
      <c r="P91" s="102">
        <f>IF(F91=DATA!$A$1,DATA!$C$1,IF(ข้อมูลประกอบ!F91=DATA!$A$2,DATA!$C$2,IF(ข้อมูลประกอบ!F91=DATA!$A$3,DATA!$C$3,IF(ข้อมูลประกอบ!F91=DATA!$A$4,DATA!$C$4,IF(ข้อมูลประกอบ!F91=DATA!$A$5,DATA!$C$5,IF(ข้อมูลประกอบ!F91=DATA!$A$6,DATA!$D$6,IF(ข้อมูลประกอบ!F91=DATA!$A$7,DATA!$D$7,IF(ข้อมูลประกอบ!F91=DATA!$A$8,DATA!$B$8))))))))</f>
        <v>0</v>
      </c>
      <c r="Q91" s="102">
        <f t="shared" si="26"/>
        <v>0</v>
      </c>
      <c r="R91" s="99">
        <f>IF($F91=DATA!$A$1,DATA!$D$1,IF(ข้อมูลประกอบ!$F91=DATA!$A$2,DATA!$D$2,IF(ข้อมูลประกอบ!$F91=DATA!$A$3,DATA!$D$3,IF(ข้อมูลประกอบ!$F91=DATA!$A$4,DATA!$D$4,IF(ข้อมูลประกอบ!$F91=DATA!$A$5,DATA!$D$5,IF(ข้อมูลประกอบ!$F91=DATA!$A$6,DATA!$B$6,IF(ข้อมูลประกอบ!$F91=DATA!$A$7,DATA!$D$7,IF(ข้อมูลประกอบ!$F91=DATA!$A$8,DATA!$D$8))))))))</f>
        <v>0</v>
      </c>
      <c r="S91" s="99">
        <f>IF($F91=DATA!$A$1,DATA!$D$1,IF(ข้อมูลประกอบ!$F91=DATA!$A$2,DATA!$D$2,IF(ข้อมูลประกอบ!$F91=DATA!$A$3,DATA!$D$3,IF(ข้อมูลประกอบ!$F91=DATA!$A$4,DATA!$D$4,IF(ข้อมูลประกอบ!$F91=DATA!$A$5,DATA!$D$5,IF(ข้อมูลประกอบ!$F91=DATA!$A$6,DATA!$C$6,IF(ข้อมูลประกอบ!$F91=DATA!$A$7,DATA!$D$7,IF(ข้อมูลประกอบ!$F91=DATA!$A$8,DATA!$D$8))))))))</f>
        <v>0</v>
      </c>
      <c r="T91" s="99">
        <f>IF($F91=DATA!$A$1,DATA!$D$1,IF(ข้อมูลประกอบ!$F91=DATA!$A$2,DATA!$D$2,IF(ข้อมูลประกอบ!$F91=DATA!$A$3,DATA!$D$3,IF(ข้อมูลประกอบ!$F91=DATA!$A$4,DATA!$D$4,IF(ข้อมูลประกอบ!$F91=DATA!$A$5,DATA!$D$5,IF(ข้อมูลประกอบ!$F91=DATA!$A$6,DATA!$E$6,IF(ข้อมูลประกอบ!$F91=DATA!$A$7,DATA!$D$7,IF(ข้อมูลประกอบ!$F91=DATA!$A$8,DATA!$D$8))))))))</f>
        <v>0</v>
      </c>
      <c r="U91" s="103">
        <f t="shared" si="27"/>
        <v>0</v>
      </c>
      <c r="V91" s="99">
        <f>IF($F91=DATA!$A$1,DATA!$D$1,IF(ข้อมูลประกอบ!$F91=DATA!$A$2,DATA!$D$2,IF(ข้อมูลประกอบ!$F91=DATA!$A$3,DATA!$D$3,IF(ข้อมูลประกอบ!$F91=DATA!$A$4,DATA!$D$4,IF(ข้อมูลประกอบ!$F91=DATA!$A$5,DATA!$D$5,IF(ข้อมูลประกอบ!$F91=DATA!$A$6,DATA!$D$6,IF(ข้อมูลประกอบ!$F91=DATA!$A$7,DATA!$B$7,IF(ข้อมูลประกอบ!$F91=DATA!$A$8,DATA!$D$8))))))))</f>
        <v>0</v>
      </c>
      <c r="W91" s="99">
        <f>IF($F91=DATA!$A$1,DATA!$D$1,IF(ข้อมูลประกอบ!$F91=DATA!$A$2,DATA!$D$2,IF(ข้อมูลประกอบ!$F91=DATA!$A$3,DATA!$D$3,IF(ข้อมูลประกอบ!$F91=DATA!$A$4,DATA!$D$4,IF(ข้อมูลประกอบ!$F91=DATA!$A$5,DATA!$D$5,IF(ข้อมูลประกอบ!$F91=DATA!$A$6,DATA!$D$6,IF(ข้อมูลประกอบ!$F91=DATA!$A$7,DATA!$C$7,IF(ข้อมูลประกอบ!$F91=DATA!$A$8,DATA!$D$8))))))))</f>
        <v>0</v>
      </c>
      <c r="X91" s="104">
        <f t="shared" si="28"/>
        <v>0</v>
      </c>
      <c r="Y91" s="105">
        <f t="shared" si="29"/>
        <v>0</v>
      </c>
    </row>
    <row r="92" spans="1:25" s="108" customFormat="1" ht="48" x14ac:dyDescent="0.3">
      <c r="A92" s="109">
        <v>84</v>
      </c>
      <c r="B92" s="95"/>
      <c r="C92" s="110"/>
      <c r="D92" s="96" t="s">
        <v>63</v>
      </c>
      <c r="E92" s="95"/>
      <c r="F92" s="98" t="s">
        <v>64</v>
      </c>
      <c r="G92" s="98" t="s">
        <v>63</v>
      </c>
      <c r="H92" s="96">
        <v>0</v>
      </c>
      <c r="I92" s="99">
        <f t="shared" si="30"/>
        <v>0</v>
      </c>
      <c r="J92" s="99">
        <f t="shared" si="31"/>
        <v>0</v>
      </c>
      <c r="K92" s="99">
        <f t="shared" si="32"/>
        <v>0</v>
      </c>
      <c r="L92" s="99">
        <f t="shared" si="33"/>
        <v>0</v>
      </c>
      <c r="M92" s="100">
        <f t="shared" si="24"/>
        <v>0</v>
      </c>
      <c r="N92" s="99">
        <f>IF(F92=DATA!$A$1,DATA!$D$1,IF(ข้อมูลประกอบ!F92=DATA!$A$2,DATA!$D$2,IF(ข้อมูลประกอบ!F92=DATA!$A$3,DATA!$D$3,IF(ข้อมูลประกอบ!F92=DATA!$A$4,DATA!$D$4,IF(ข้อมูลประกอบ!F92=DATA!$A$5,DATA!$B$5,IF(ข้อมูลประกอบ!F92=DATA!$A$6,DATA!$D$6,IF(ข้อมูลประกอบ!F92=DATA!$A$7,DATA!$D$7,IF(ข้อมูลประกอบ!F92=DATA!$A$8,DATA!$D$8))))))))</f>
        <v>0</v>
      </c>
      <c r="O92" s="101">
        <f t="shared" si="25"/>
        <v>0</v>
      </c>
      <c r="P92" s="102">
        <f>IF(F92=DATA!$A$1,DATA!$C$1,IF(ข้อมูลประกอบ!F92=DATA!$A$2,DATA!$C$2,IF(ข้อมูลประกอบ!F92=DATA!$A$3,DATA!$C$3,IF(ข้อมูลประกอบ!F92=DATA!$A$4,DATA!$C$4,IF(ข้อมูลประกอบ!F92=DATA!$A$5,DATA!$C$5,IF(ข้อมูลประกอบ!F92=DATA!$A$6,DATA!$D$6,IF(ข้อมูลประกอบ!F92=DATA!$A$7,DATA!$D$7,IF(ข้อมูลประกอบ!F92=DATA!$A$8,DATA!$B$8))))))))</f>
        <v>0</v>
      </c>
      <c r="Q92" s="102">
        <f t="shared" si="26"/>
        <v>0</v>
      </c>
      <c r="R92" s="99">
        <f>IF($F92=DATA!$A$1,DATA!$D$1,IF(ข้อมูลประกอบ!$F92=DATA!$A$2,DATA!$D$2,IF(ข้อมูลประกอบ!$F92=DATA!$A$3,DATA!$D$3,IF(ข้อมูลประกอบ!$F92=DATA!$A$4,DATA!$D$4,IF(ข้อมูลประกอบ!$F92=DATA!$A$5,DATA!$D$5,IF(ข้อมูลประกอบ!$F92=DATA!$A$6,DATA!$B$6,IF(ข้อมูลประกอบ!$F92=DATA!$A$7,DATA!$D$7,IF(ข้อมูลประกอบ!$F92=DATA!$A$8,DATA!$D$8))))))))</f>
        <v>0</v>
      </c>
      <c r="S92" s="99">
        <f>IF($F92=DATA!$A$1,DATA!$D$1,IF(ข้อมูลประกอบ!$F92=DATA!$A$2,DATA!$D$2,IF(ข้อมูลประกอบ!$F92=DATA!$A$3,DATA!$D$3,IF(ข้อมูลประกอบ!$F92=DATA!$A$4,DATA!$D$4,IF(ข้อมูลประกอบ!$F92=DATA!$A$5,DATA!$D$5,IF(ข้อมูลประกอบ!$F92=DATA!$A$6,DATA!$C$6,IF(ข้อมูลประกอบ!$F92=DATA!$A$7,DATA!$D$7,IF(ข้อมูลประกอบ!$F92=DATA!$A$8,DATA!$D$8))))))))</f>
        <v>0</v>
      </c>
      <c r="T92" s="99">
        <f>IF($F92=DATA!$A$1,DATA!$D$1,IF(ข้อมูลประกอบ!$F92=DATA!$A$2,DATA!$D$2,IF(ข้อมูลประกอบ!$F92=DATA!$A$3,DATA!$D$3,IF(ข้อมูลประกอบ!$F92=DATA!$A$4,DATA!$D$4,IF(ข้อมูลประกอบ!$F92=DATA!$A$5,DATA!$D$5,IF(ข้อมูลประกอบ!$F92=DATA!$A$6,DATA!$E$6,IF(ข้อมูลประกอบ!$F92=DATA!$A$7,DATA!$D$7,IF(ข้อมูลประกอบ!$F92=DATA!$A$8,DATA!$D$8))))))))</f>
        <v>0</v>
      </c>
      <c r="U92" s="103">
        <f t="shared" si="27"/>
        <v>0</v>
      </c>
      <c r="V92" s="99">
        <f>IF($F92=DATA!$A$1,DATA!$D$1,IF(ข้อมูลประกอบ!$F92=DATA!$A$2,DATA!$D$2,IF(ข้อมูลประกอบ!$F92=DATA!$A$3,DATA!$D$3,IF(ข้อมูลประกอบ!$F92=DATA!$A$4,DATA!$D$4,IF(ข้อมูลประกอบ!$F92=DATA!$A$5,DATA!$D$5,IF(ข้อมูลประกอบ!$F92=DATA!$A$6,DATA!$D$6,IF(ข้อมูลประกอบ!$F92=DATA!$A$7,DATA!$B$7,IF(ข้อมูลประกอบ!$F92=DATA!$A$8,DATA!$D$8))))))))</f>
        <v>0</v>
      </c>
      <c r="W92" s="99">
        <f>IF($F92=DATA!$A$1,DATA!$D$1,IF(ข้อมูลประกอบ!$F92=DATA!$A$2,DATA!$D$2,IF(ข้อมูลประกอบ!$F92=DATA!$A$3,DATA!$D$3,IF(ข้อมูลประกอบ!$F92=DATA!$A$4,DATA!$D$4,IF(ข้อมูลประกอบ!$F92=DATA!$A$5,DATA!$D$5,IF(ข้อมูลประกอบ!$F92=DATA!$A$6,DATA!$D$6,IF(ข้อมูลประกอบ!$F92=DATA!$A$7,DATA!$C$7,IF(ข้อมูลประกอบ!$F92=DATA!$A$8,DATA!$D$8))))))))</f>
        <v>0</v>
      </c>
      <c r="X92" s="104">
        <f t="shared" si="28"/>
        <v>0</v>
      </c>
      <c r="Y92" s="105">
        <f t="shared" si="29"/>
        <v>0</v>
      </c>
    </row>
    <row r="93" spans="1:25" s="108" customFormat="1" ht="48" x14ac:dyDescent="0.3">
      <c r="A93" s="109">
        <v>85</v>
      </c>
      <c r="B93" s="95"/>
      <c r="C93" s="110"/>
      <c r="D93" s="96" t="s">
        <v>63</v>
      </c>
      <c r="E93" s="95"/>
      <c r="F93" s="98" t="s">
        <v>64</v>
      </c>
      <c r="G93" s="98" t="s">
        <v>63</v>
      </c>
      <c r="H93" s="96">
        <v>0</v>
      </c>
      <c r="I93" s="99">
        <f t="shared" si="30"/>
        <v>0</v>
      </c>
      <c r="J93" s="99">
        <f t="shared" si="31"/>
        <v>0</v>
      </c>
      <c r="K93" s="99">
        <f t="shared" si="32"/>
        <v>0</v>
      </c>
      <c r="L93" s="99">
        <f t="shared" si="33"/>
        <v>0</v>
      </c>
      <c r="M93" s="100">
        <f t="shared" si="24"/>
        <v>0</v>
      </c>
      <c r="N93" s="99">
        <f>IF(F93=DATA!$A$1,DATA!$D$1,IF(ข้อมูลประกอบ!F93=DATA!$A$2,DATA!$D$2,IF(ข้อมูลประกอบ!F93=DATA!$A$3,DATA!$D$3,IF(ข้อมูลประกอบ!F93=DATA!$A$4,DATA!$D$4,IF(ข้อมูลประกอบ!F93=DATA!$A$5,DATA!$B$5,IF(ข้อมูลประกอบ!F93=DATA!$A$6,DATA!$D$6,IF(ข้อมูลประกอบ!F93=DATA!$A$7,DATA!$D$7,IF(ข้อมูลประกอบ!F93=DATA!$A$8,DATA!$D$8))))))))</f>
        <v>0</v>
      </c>
      <c r="O93" s="101">
        <f t="shared" si="25"/>
        <v>0</v>
      </c>
      <c r="P93" s="102">
        <f>IF(F93=DATA!$A$1,DATA!$C$1,IF(ข้อมูลประกอบ!F93=DATA!$A$2,DATA!$C$2,IF(ข้อมูลประกอบ!F93=DATA!$A$3,DATA!$C$3,IF(ข้อมูลประกอบ!F93=DATA!$A$4,DATA!$C$4,IF(ข้อมูลประกอบ!F93=DATA!$A$5,DATA!$C$5,IF(ข้อมูลประกอบ!F93=DATA!$A$6,DATA!$D$6,IF(ข้อมูลประกอบ!F93=DATA!$A$7,DATA!$D$7,IF(ข้อมูลประกอบ!F93=DATA!$A$8,DATA!$B$8))))))))</f>
        <v>0</v>
      </c>
      <c r="Q93" s="102">
        <f t="shared" si="26"/>
        <v>0</v>
      </c>
      <c r="R93" s="99">
        <f>IF($F93=DATA!$A$1,DATA!$D$1,IF(ข้อมูลประกอบ!$F93=DATA!$A$2,DATA!$D$2,IF(ข้อมูลประกอบ!$F93=DATA!$A$3,DATA!$D$3,IF(ข้อมูลประกอบ!$F93=DATA!$A$4,DATA!$D$4,IF(ข้อมูลประกอบ!$F93=DATA!$A$5,DATA!$D$5,IF(ข้อมูลประกอบ!$F93=DATA!$A$6,DATA!$B$6,IF(ข้อมูลประกอบ!$F93=DATA!$A$7,DATA!$D$7,IF(ข้อมูลประกอบ!$F93=DATA!$A$8,DATA!$D$8))))))))</f>
        <v>0</v>
      </c>
      <c r="S93" s="99">
        <f>IF($F93=DATA!$A$1,DATA!$D$1,IF(ข้อมูลประกอบ!$F93=DATA!$A$2,DATA!$D$2,IF(ข้อมูลประกอบ!$F93=DATA!$A$3,DATA!$D$3,IF(ข้อมูลประกอบ!$F93=DATA!$A$4,DATA!$D$4,IF(ข้อมูลประกอบ!$F93=DATA!$A$5,DATA!$D$5,IF(ข้อมูลประกอบ!$F93=DATA!$A$6,DATA!$C$6,IF(ข้อมูลประกอบ!$F93=DATA!$A$7,DATA!$D$7,IF(ข้อมูลประกอบ!$F93=DATA!$A$8,DATA!$D$8))))))))</f>
        <v>0</v>
      </c>
      <c r="T93" s="99">
        <f>IF($F93=DATA!$A$1,DATA!$D$1,IF(ข้อมูลประกอบ!$F93=DATA!$A$2,DATA!$D$2,IF(ข้อมูลประกอบ!$F93=DATA!$A$3,DATA!$D$3,IF(ข้อมูลประกอบ!$F93=DATA!$A$4,DATA!$D$4,IF(ข้อมูลประกอบ!$F93=DATA!$A$5,DATA!$D$5,IF(ข้อมูลประกอบ!$F93=DATA!$A$6,DATA!$E$6,IF(ข้อมูลประกอบ!$F93=DATA!$A$7,DATA!$D$7,IF(ข้อมูลประกอบ!$F93=DATA!$A$8,DATA!$D$8))))))))</f>
        <v>0</v>
      </c>
      <c r="U93" s="103">
        <f t="shared" si="27"/>
        <v>0</v>
      </c>
      <c r="V93" s="99">
        <f>IF($F93=DATA!$A$1,DATA!$D$1,IF(ข้อมูลประกอบ!$F93=DATA!$A$2,DATA!$D$2,IF(ข้อมูลประกอบ!$F93=DATA!$A$3,DATA!$D$3,IF(ข้อมูลประกอบ!$F93=DATA!$A$4,DATA!$D$4,IF(ข้อมูลประกอบ!$F93=DATA!$A$5,DATA!$D$5,IF(ข้อมูลประกอบ!$F93=DATA!$A$6,DATA!$D$6,IF(ข้อมูลประกอบ!$F93=DATA!$A$7,DATA!$B$7,IF(ข้อมูลประกอบ!$F93=DATA!$A$8,DATA!$D$8))))))))</f>
        <v>0</v>
      </c>
      <c r="W93" s="99">
        <f>IF($F93=DATA!$A$1,DATA!$D$1,IF(ข้อมูลประกอบ!$F93=DATA!$A$2,DATA!$D$2,IF(ข้อมูลประกอบ!$F93=DATA!$A$3,DATA!$D$3,IF(ข้อมูลประกอบ!$F93=DATA!$A$4,DATA!$D$4,IF(ข้อมูลประกอบ!$F93=DATA!$A$5,DATA!$D$5,IF(ข้อมูลประกอบ!$F93=DATA!$A$6,DATA!$D$6,IF(ข้อมูลประกอบ!$F93=DATA!$A$7,DATA!$C$7,IF(ข้อมูลประกอบ!$F93=DATA!$A$8,DATA!$D$8))))))))</f>
        <v>0</v>
      </c>
      <c r="X93" s="104">
        <f t="shared" si="28"/>
        <v>0</v>
      </c>
      <c r="Y93" s="105">
        <f t="shared" si="29"/>
        <v>0</v>
      </c>
    </row>
    <row r="94" spans="1:25" s="108" customFormat="1" ht="48" x14ac:dyDescent="0.3">
      <c r="A94" s="109">
        <v>86</v>
      </c>
      <c r="B94" s="95"/>
      <c r="C94" s="110"/>
      <c r="D94" s="96" t="s">
        <v>63</v>
      </c>
      <c r="E94" s="95"/>
      <c r="F94" s="98" t="s">
        <v>64</v>
      </c>
      <c r="G94" s="98" t="s">
        <v>63</v>
      </c>
      <c r="H94" s="96">
        <v>0</v>
      </c>
      <c r="I94" s="99">
        <f t="shared" si="30"/>
        <v>0</v>
      </c>
      <c r="J94" s="99">
        <f t="shared" si="31"/>
        <v>0</v>
      </c>
      <c r="K94" s="99">
        <f t="shared" si="32"/>
        <v>0</v>
      </c>
      <c r="L94" s="99">
        <f t="shared" si="33"/>
        <v>0</v>
      </c>
      <c r="M94" s="100">
        <f t="shared" si="24"/>
        <v>0</v>
      </c>
      <c r="N94" s="99">
        <f>IF(F94=DATA!$A$1,DATA!$D$1,IF(ข้อมูลประกอบ!F94=DATA!$A$2,DATA!$D$2,IF(ข้อมูลประกอบ!F94=DATA!$A$3,DATA!$D$3,IF(ข้อมูลประกอบ!F94=DATA!$A$4,DATA!$D$4,IF(ข้อมูลประกอบ!F94=DATA!$A$5,DATA!$B$5,IF(ข้อมูลประกอบ!F94=DATA!$A$6,DATA!$D$6,IF(ข้อมูลประกอบ!F94=DATA!$A$7,DATA!$D$7,IF(ข้อมูลประกอบ!F94=DATA!$A$8,DATA!$D$8))))))))</f>
        <v>0</v>
      </c>
      <c r="O94" s="101">
        <f t="shared" si="25"/>
        <v>0</v>
      </c>
      <c r="P94" s="102">
        <f>IF(F94=DATA!$A$1,DATA!$C$1,IF(ข้อมูลประกอบ!F94=DATA!$A$2,DATA!$C$2,IF(ข้อมูลประกอบ!F94=DATA!$A$3,DATA!$C$3,IF(ข้อมูลประกอบ!F94=DATA!$A$4,DATA!$C$4,IF(ข้อมูลประกอบ!F94=DATA!$A$5,DATA!$C$5,IF(ข้อมูลประกอบ!F94=DATA!$A$6,DATA!$D$6,IF(ข้อมูลประกอบ!F94=DATA!$A$7,DATA!$D$7,IF(ข้อมูลประกอบ!F94=DATA!$A$8,DATA!$B$8))))))))</f>
        <v>0</v>
      </c>
      <c r="Q94" s="102">
        <f t="shared" si="26"/>
        <v>0</v>
      </c>
      <c r="R94" s="99">
        <f>IF($F94=DATA!$A$1,DATA!$D$1,IF(ข้อมูลประกอบ!$F94=DATA!$A$2,DATA!$D$2,IF(ข้อมูลประกอบ!$F94=DATA!$A$3,DATA!$D$3,IF(ข้อมูลประกอบ!$F94=DATA!$A$4,DATA!$D$4,IF(ข้อมูลประกอบ!$F94=DATA!$A$5,DATA!$D$5,IF(ข้อมูลประกอบ!$F94=DATA!$A$6,DATA!$B$6,IF(ข้อมูลประกอบ!$F94=DATA!$A$7,DATA!$D$7,IF(ข้อมูลประกอบ!$F94=DATA!$A$8,DATA!$D$8))))))))</f>
        <v>0</v>
      </c>
      <c r="S94" s="99">
        <f>IF($F94=DATA!$A$1,DATA!$D$1,IF(ข้อมูลประกอบ!$F94=DATA!$A$2,DATA!$D$2,IF(ข้อมูลประกอบ!$F94=DATA!$A$3,DATA!$D$3,IF(ข้อมูลประกอบ!$F94=DATA!$A$4,DATA!$D$4,IF(ข้อมูลประกอบ!$F94=DATA!$A$5,DATA!$D$5,IF(ข้อมูลประกอบ!$F94=DATA!$A$6,DATA!$C$6,IF(ข้อมูลประกอบ!$F94=DATA!$A$7,DATA!$D$7,IF(ข้อมูลประกอบ!$F94=DATA!$A$8,DATA!$D$8))))))))</f>
        <v>0</v>
      </c>
      <c r="T94" s="99">
        <f>IF($F94=DATA!$A$1,DATA!$D$1,IF(ข้อมูลประกอบ!$F94=DATA!$A$2,DATA!$D$2,IF(ข้อมูลประกอบ!$F94=DATA!$A$3,DATA!$D$3,IF(ข้อมูลประกอบ!$F94=DATA!$A$4,DATA!$D$4,IF(ข้อมูลประกอบ!$F94=DATA!$A$5,DATA!$D$5,IF(ข้อมูลประกอบ!$F94=DATA!$A$6,DATA!$E$6,IF(ข้อมูลประกอบ!$F94=DATA!$A$7,DATA!$D$7,IF(ข้อมูลประกอบ!$F94=DATA!$A$8,DATA!$D$8))))))))</f>
        <v>0</v>
      </c>
      <c r="U94" s="103">
        <f t="shared" si="27"/>
        <v>0</v>
      </c>
      <c r="V94" s="99">
        <f>IF($F94=DATA!$A$1,DATA!$D$1,IF(ข้อมูลประกอบ!$F94=DATA!$A$2,DATA!$D$2,IF(ข้อมูลประกอบ!$F94=DATA!$A$3,DATA!$D$3,IF(ข้อมูลประกอบ!$F94=DATA!$A$4,DATA!$D$4,IF(ข้อมูลประกอบ!$F94=DATA!$A$5,DATA!$D$5,IF(ข้อมูลประกอบ!$F94=DATA!$A$6,DATA!$D$6,IF(ข้อมูลประกอบ!$F94=DATA!$A$7,DATA!$B$7,IF(ข้อมูลประกอบ!$F94=DATA!$A$8,DATA!$D$8))))))))</f>
        <v>0</v>
      </c>
      <c r="W94" s="99">
        <f>IF($F94=DATA!$A$1,DATA!$D$1,IF(ข้อมูลประกอบ!$F94=DATA!$A$2,DATA!$D$2,IF(ข้อมูลประกอบ!$F94=DATA!$A$3,DATA!$D$3,IF(ข้อมูลประกอบ!$F94=DATA!$A$4,DATA!$D$4,IF(ข้อมูลประกอบ!$F94=DATA!$A$5,DATA!$D$5,IF(ข้อมูลประกอบ!$F94=DATA!$A$6,DATA!$D$6,IF(ข้อมูลประกอบ!$F94=DATA!$A$7,DATA!$C$7,IF(ข้อมูลประกอบ!$F94=DATA!$A$8,DATA!$D$8))))))))</f>
        <v>0</v>
      </c>
      <c r="X94" s="104">
        <f t="shared" si="28"/>
        <v>0</v>
      </c>
      <c r="Y94" s="105">
        <f t="shared" si="29"/>
        <v>0</v>
      </c>
    </row>
    <row r="95" spans="1:25" s="108" customFormat="1" ht="48" x14ac:dyDescent="0.3">
      <c r="A95" s="109">
        <v>87</v>
      </c>
      <c r="B95" s="95"/>
      <c r="C95" s="110"/>
      <c r="D95" s="96" t="s">
        <v>63</v>
      </c>
      <c r="E95" s="95"/>
      <c r="F95" s="98" t="s">
        <v>64</v>
      </c>
      <c r="G95" s="98" t="s">
        <v>63</v>
      </c>
      <c r="H95" s="96">
        <v>0</v>
      </c>
      <c r="I95" s="99">
        <f t="shared" si="30"/>
        <v>0</v>
      </c>
      <c r="J95" s="99">
        <f t="shared" si="31"/>
        <v>0</v>
      </c>
      <c r="K95" s="99">
        <f t="shared" si="32"/>
        <v>0</v>
      </c>
      <c r="L95" s="99">
        <f t="shared" si="33"/>
        <v>0</v>
      </c>
      <c r="M95" s="100">
        <f t="shared" si="24"/>
        <v>0</v>
      </c>
      <c r="N95" s="99">
        <f>IF(F95=DATA!$A$1,DATA!$D$1,IF(ข้อมูลประกอบ!F95=DATA!$A$2,DATA!$D$2,IF(ข้อมูลประกอบ!F95=DATA!$A$3,DATA!$D$3,IF(ข้อมูลประกอบ!F95=DATA!$A$4,DATA!$D$4,IF(ข้อมูลประกอบ!F95=DATA!$A$5,DATA!$B$5,IF(ข้อมูลประกอบ!F95=DATA!$A$6,DATA!$D$6,IF(ข้อมูลประกอบ!F95=DATA!$A$7,DATA!$D$7,IF(ข้อมูลประกอบ!F95=DATA!$A$8,DATA!$D$8))))))))</f>
        <v>0</v>
      </c>
      <c r="O95" s="101">
        <f t="shared" si="25"/>
        <v>0</v>
      </c>
      <c r="P95" s="102">
        <f>IF(F95=DATA!$A$1,DATA!$C$1,IF(ข้อมูลประกอบ!F95=DATA!$A$2,DATA!$C$2,IF(ข้อมูลประกอบ!F95=DATA!$A$3,DATA!$C$3,IF(ข้อมูลประกอบ!F95=DATA!$A$4,DATA!$C$4,IF(ข้อมูลประกอบ!F95=DATA!$A$5,DATA!$C$5,IF(ข้อมูลประกอบ!F95=DATA!$A$6,DATA!$D$6,IF(ข้อมูลประกอบ!F95=DATA!$A$7,DATA!$D$7,IF(ข้อมูลประกอบ!F95=DATA!$A$8,DATA!$B$8))))))))</f>
        <v>0</v>
      </c>
      <c r="Q95" s="102">
        <f t="shared" si="26"/>
        <v>0</v>
      </c>
      <c r="R95" s="99">
        <f>IF($F95=DATA!$A$1,DATA!$D$1,IF(ข้อมูลประกอบ!$F95=DATA!$A$2,DATA!$D$2,IF(ข้อมูลประกอบ!$F95=DATA!$A$3,DATA!$D$3,IF(ข้อมูลประกอบ!$F95=DATA!$A$4,DATA!$D$4,IF(ข้อมูลประกอบ!$F95=DATA!$A$5,DATA!$D$5,IF(ข้อมูลประกอบ!$F95=DATA!$A$6,DATA!$B$6,IF(ข้อมูลประกอบ!$F95=DATA!$A$7,DATA!$D$7,IF(ข้อมูลประกอบ!$F95=DATA!$A$8,DATA!$D$8))))))))</f>
        <v>0</v>
      </c>
      <c r="S95" s="99">
        <f>IF($F95=DATA!$A$1,DATA!$D$1,IF(ข้อมูลประกอบ!$F95=DATA!$A$2,DATA!$D$2,IF(ข้อมูลประกอบ!$F95=DATA!$A$3,DATA!$D$3,IF(ข้อมูลประกอบ!$F95=DATA!$A$4,DATA!$D$4,IF(ข้อมูลประกอบ!$F95=DATA!$A$5,DATA!$D$5,IF(ข้อมูลประกอบ!$F95=DATA!$A$6,DATA!$C$6,IF(ข้อมูลประกอบ!$F95=DATA!$A$7,DATA!$D$7,IF(ข้อมูลประกอบ!$F95=DATA!$A$8,DATA!$D$8))))))))</f>
        <v>0</v>
      </c>
      <c r="T95" s="99">
        <f>IF($F95=DATA!$A$1,DATA!$D$1,IF(ข้อมูลประกอบ!$F95=DATA!$A$2,DATA!$D$2,IF(ข้อมูลประกอบ!$F95=DATA!$A$3,DATA!$D$3,IF(ข้อมูลประกอบ!$F95=DATA!$A$4,DATA!$D$4,IF(ข้อมูลประกอบ!$F95=DATA!$A$5,DATA!$D$5,IF(ข้อมูลประกอบ!$F95=DATA!$A$6,DATA!$E$6,IF(ข้อมูลประกอบ!$F95=DATA!$A$7,DATA!$D$7,IF(ข้อมูลประกอบ!$F95=DATA!$A$8,DATA!$D$8))))))))</f>
        <v>0</v>
      </c>
      <c r="U95" s="103">
        <f t="shared" si="27"/>
        <v>0</v>
      </c>
      <c r="V95" s="99">
        <f>IF($F95=DATA!$A$1,DATA!$D$1,IF(ข้อมูลประกอบ!$F95=DATA!$A$2,DATA!$D$2,IF(ข้อมูลประกอบ!$F95=DATA!$A$3,DATA!$D$3,IF(ข้อมูลประกอบ!$F95=DATA!$A$4,DATA!$D$4,IF(ข้อมูลประกอบ!$F95=DATA!$A$5,DATA!$D$5,IF(ข้อมูลประกอบ!$F95=DATA!$A$6,DATA!$D$6,IF(ข้อมูลประกอบ!$F95=DATA!$A$7,DATA!$B$7,IF(ข้อมูลประกอบ!$F95=DATA!$A$8,DATA!$D$8))))))))</f>
        <v>0</v>
      </c>
      <c r="W95" s="99">
        <f>IF($F95=DATA!$A$1,DATA!$D$1,IF(ข้อมูลประกอบ!$F95=DATA!$A$2,DATA!$D$2,IF(ข้อมูลประกอบ!$F95=DATA!$A$3,DATA!$D$3,IF(ข้อมูลประกอบ!$F95=DATA!$A$4,DATA!$D$4,IF(ข้อมูลประกอบ!$F95=DATA!$A$5,DATA!$D$5,IF(ข้อมูลประกอบ!$F95=DATA!$A$6,DATA!$D$6,IF(ข้อมูลประกอบ!$F95=DATA!$A$7,DATA!$C$7,IF(ข้อมูลประกอบ!$F95=DATA!$A$8,DATA!$D$8))))))))</f>
        <v>0</v>
      </c>
      <c r="X95" s="104">
        <f t="shared" si="28"/>
        <v>0</v>
      </c>
      <c r="Y95" s="105">
        <f t="shared" si="29"/>
        <v>0</v>
      </c>
    </row>
    <row r="96" spans="1:25" s="108" customFormat="1" ht="48" x14ac:dyDescent="0.3">
      <c r="A96" s="109">
        <v>88</v>
      </c>
      <c r="B96" s="95"/>
      <c r="C96" s="110"/>
      <c r="D96" s="96" t="s">
        <v>63</v>
      </c>
      <c r="E96" s="95"/>
      <c r="F96" s="98" t="s">
        <v>64</v>
      </c>
      <c r="G96" s="98" t="s">
        <v>63</v>
      </c>
      <c r="H96" s="96">
        <v>0</v>
      </c>
      <c r="I96" s="99">
        <f t="shared" si="30"/>
        <v>0</v>
      </c>
      <c r="J96" s="99">
        <f t="shared" si="31"/>
        <v>0</v>
      </c>
      <c r="K96" s="99">
        <f t="shared" si="32"/>
        <v>0</v>
      </c>
      <c r="L96" s="99">
        <f t="shared" si="33"/>
        <v>0</v>
      </c>
      <c r="M96" s="100">
        <f t="shared" si="24"/>
        <v>0</v>
      </c>
      <c r="N96" s="99">
        <f>IF(F96=DATA!$A$1,DATA!$D$1,IF(ข้อมูลประกอบ!F96=DATA!$A$2,DATA!$D$2,IF(ข้อมูลประกอบ!F96=DATA!$A$3,DATA!$D$3,IF(ข้อมูลประกอบ!F96=DATA!$A$4,DATA!$D$4,IF(ข้อมูลประกอบ!F96=DATA!$A$5,DATA!$B$5,IF(ข้อมูลประกอบ!F96=DATA!$A$6,DATA!$D$6,IF(ข้อมูลประกอบ!F96=DATA!$A$7,DATA!$D$7,IF(ข้อมูลประกอบ!F96=DATA!$A$8,DATA!$D$8))))))))</f>
        <v>0</v>
      </c>
      <c r="O96" s="101">
        <f t="shared" si="25"/>
        <v>0</v>
      </c>
      <c r="P96" s="102">
        <f>IF(F96=DATA!$A$1,DATA!$C$1,IF(ข้อมูลประกอบ!F96=DATA!$A$2,DATA!$C$2,IF(ข้อมูลประกอบ!F96=DATA!$A$3,DATA!$C$3,IF(ข้อมูลประกอบ!F96=DATA!$A$4,DATA!$C$4,IF(ข้อมูลประกอบ!F96=DATA!$A$5,DATA!$C$5,IF(ข้อมูลประกอบ!F96=DATA!$A$6,DATA!$D$6,IF(ข้อมูลประกอบ!F96=DATA!$A$7,DATA!$D$7,IF(ข้อมูลประกอบ!F96=DATA!$A$8,DATA!$B$8))))))))</f>
        <v>0</v>
      </c>
      <c r="Q96" s="102">
        <f t="shared" si="26"/>
        <v>0</v>
      </c>
      <c r="R96" s="99">
        <f>IF($F96=DATA!$A$1,DATA!$D$1,IF(ข้อมูลประกอบ!$F96=DATA!$A$2,DATA!$D$2,IF(ข้อมูลประกอบ!$F96=DATA!$A$3,DATA!$D$3,IF(ข้อมูลประกอบ!$F96=DATA!$A$4,DATA!$D$4,IF(ข้อมูลประกอบ!$F96=DATA!$A$5,DATA!$D$5,IF(ข้อมูลประกอบ!$F96=DATA!$A$6,DATA!$B$6,IF(ข้อมูลประกอบ!$F96=DATA!$A$7,DATA!$D$7,IF(ข้อมูลประกอบ!$F96=DATA!$A$8,DATA!$D$8))))))))</f>
        <v>0</v>
      </c>
      <c r="S96" s="99">
        <f>IF($F96=DATA!$A$1,DATA!$D$1,IF(ข้อมูลประกอบ!$F96=DATA!$A$2,DATA!$D$2,IF(ข้อมูลประกอบ!$F96=DATA!$A$3,DATA!$D$3,IF(ข้อมูลประกอบ!$F96=DATA!$A$4,DATA!$D$4,IF(ข้อมูลประกอบ!$F96=DATA!$A$5,DATA!$D$5,IF(ข้อมูลประกอบ!$F96=DATA!$A$6,DATA!$C$6,IF(ข้อมูลประกอบ!$F96=DATA!$A$7,DATA!$D$7,IF(ข้อมูลประกอบ!$F96=DATA!$A$8,DATA!$D$8))))))))</f>
        <v>0</v>
      </c>
      <c r="T96" s="99">
        <f>IF($F96=DATA!$A$1,DATA!$D$1,IF(ข้อมูลประกอบ!$F96=DATA!$A$2,DATA!$D$2,IF(ข้อมูลประกอบ!$F96=DATA!$A$3,DATA!$D$3,IF(ข้อมูลประกอบ!$F96=DATA!$A$4,DATA!$D$4,IF(ข้อมูลประกอบ!$F96=DATA!$A$5,DATA!$D$5,IF(ข้อมูลประกอบ!$F96=DATA!$A$6,DATA!$E$6,IF(ข้อมูลประกอบ!$F96=DATA!$A$7,DATA!$D$7,IF(ข้อมูลประกอบ!$F96=DATA!$A$8,DATA!$D$8))))))))</f>
        <v>0</v>
      </c>
      <c r="U96" s="103">
        <f t="shared" si="27"/>
        <v>0</v>
      </c>
      <c r="V96" s="99">
        <f>IF($F96=DATA!$A$1,DATA!$D$1,IF(ข้อมูลประกอบ!$F96=DATA!$A$2,DATA!$D$2,IF(ข้อมูลประกอบ!$F96=DATA!$A$3,DATA!$D$3,IF(ข้อมูลประกอบ!$F96=DATA!$A$4,DATA!$D$4,IF(ข้อมูลประกอบ!$F96=DATA!$A$5,DATA!$D$5,IF(ข้อมูลประกอบ!$F96=DATA!$A$6,DATA!$D$6,IF(ข้อมูลประกอบ!$F96=DATA!$A$7,DATA!$B$7,IF(ข้อมูลประกอบ!$F96=DATA!$A$8,DATA!$D$8))))))))</f>
        <v>0</v>
      </c>
      <c r="W96" s="99">
        <f>IF($F96=DATA!$A$1,DATA!$D$1,IF(ข้อมูลประกอบ!$F96=DATA!$A$2,DATA!$D$2,IF(ข้อมูลประกอบ!$F96=DATA!$A$3,DATA!$D$3,IF(ข้อมูลประกอบ!$F96=DATA!$A$4,DATA!$D$4,IF(ข้อมูลประกอบ!$F96=DATA!$A$5,DATA!$D$5,IF(ข้อมูลประกอบ!$F96=DATA!$A$6,DATA!$D$6,IF(ข้อมูลประกอบ!$F96=DATA!$A$7,DATA!$C$7,IF(ข้อมูลประกอบ!$F96=DATA!$A$8,DATA!$D$8))))))))</f>
        <v>0</v>
      </c>
      <c r="X96" s="104">
        <f t="shared" si="28"/>
        <v>0</v>
      </c>
      <c r="Y96" s="105">
        <f t="shared" si="29"/>
        <v>0</v>
      </c>
    </row>
    <row r="97" spans="1:25" s="108" customFormat="1" ht="48" x14ac:dyDescent="0.3">
      <c r="A97" s="109">
        <v>89</v>
      </c>
      <c r="B97" s="95"/>
      <c r="C97" s="110"/>
      <c r="D97" s="96" t="s">
        <v>63</v>
      </c>
      <c r="E97" s="95"/>
      <c r="F97" s="98" t="s">
        <v>64</v>
      </c>
      <c r="G97" s="98" t="s">
        <v>63</v>
      </c>
      <c r="H97" s="96">
        <v>0</v>
      </c>
      <c r="I97" s="99">
        <f t="shared" si="30"/>
        <v>0</v>
      </c>
      <c r="J97" s="99">
        <f t="shared" si="31"/>
        <v>0</v>
      </c>
      <c r="K97" s="99">
        <f t="shared" si="32"/>
        <v>0</v>
      </c>
      <c r="L97" s="99">
        <f t="shared" si="33"/>
        <v>0</v>
      </c>
      <c r="M97" s="100">
        <f t="shared" si="24"/>
        <v>0</v>
      </c>
      <c r="N97" s="99">
        <f>IF(F97=DATA!$A$1,DATA!$D$1,IF(ข้อมูลประกอบ!F97=DATA!$A$2,DATA!$D$2,IF(ข้อมูลประกอบ!F97=DATA!$A$3,DATA!$D$3,IF(ข้อมูลประกอบ!F97=DATA!$A$4,DATA!$D$4,IF(ข้อมูลประกอบ!F97=DATA!$A$5,DATA!$B$5,IF(ข้อมูลประกอบ!F97=DATA!$A$6,DATA!$D$6,IF(ข้อมูลประกอบ!F97=DATA!$A$7,DATA!$D$7,IF(ข้อมูลประกอบ!F97=DATA!$A$8,DATA!$D$8))))))))</f>
        <v>0</v>
      </c>
      <c r="O97" s="101">
        <f t="shared" si="25"/>
        <v>0</v>
      </c>
      <c r="P97" s="102">
        <f>IF(F97=DATA!$A$1,DATA!$C$1,IF(ข้อมูลประกอบ!F97=DATA!$A$2,DATA!$C$2,IF(ข้อมูลประกอบ!F97=DATA!$A$3,DATA!$C$3,IF(ข้อมูลประกอบ!F97=DATA!$A$4,DATA!$C$4,IF(ข้อมูลประกอบ!F97=DATA!$A$5,DATA!$C$5,IF(ข้อมูลประกอบ!F97=DATA!$A$6,DATA!$D$6,IF(ข้อมูลประกอบ!F97=DATA!$A$7,DATA!$D$7,IF(ข้อมูลประกอบ!F97=DATA!$A$8,DATA!$B$8))))))))</f>
        <v>0</v>
      </c>
      <c r="Q97" s="102">
        <f t="shared" si="26"/>
        <v>0</v>
      </c>
      <c r="R97" s="99">
        <f>IF($F97=DATA!$A$1,DATA!$D$1,IF(ข้อมูลประกอบ!$F97=DATA!$A$2,DATA!$D$2,IF(ข้อมูลประกอบ!$F97=DATA!$A$3,DATA!$D$3,IF(ข้อมูลประกอบ!$F97=DATA!$A$4,DATA!$D$4,IF(ข้อมูลประกอบ!$F97=DATA!$A$5,DATA!$D$5,IF(ข้อมูลประกอบ!$F97=DATA!$A$6,DATA!$B$6,IF(ข้อมูลประกอบ!$F97=DATA!$A$7,DATA!$D$7,IF(ข้อมูลประกอบ!$F97=DATA!$A$8,DATA!$D$8))))))))</f>
        <v>0</v>
      </c>
      <c r="S97" s="99">
        <f>IF($F97=DATA!$A$1,DATA!$D$1,IF(ข้อมูลประกอบ!$F97=DATA!$A$2,DATA!$D$2,IF(ข้อมูลประกอบ!$F97=DATA!$A$3,DATA!$D$3,IF(ข้อมูลประกอบ!$F97=DATA!$A$4,DATA!$D$4,IF(ข้อมูลประกอบ!$F97=DATA!$A$5,DATA!$D$5,IF(ข้อมูลประกอบ!$F97=DATA!$A$6,DATA!$C$6,IF(ข้อมูลประกอบ!$F97=DATA!$A$7,DATA!$D$7,IF(ข้อมูลประกอบ!$F97=DATA!$A$8,DATA!$D$8))))))))</f>
        <v>0</v>
      </c>
      <c r="T97" s="99">
        <f>IF($F97=DATA!$A$1,DATA!$D$1,IF(ข้อมูลประกอบ!$F97=DATA!$A$2,DATA!$D$2,IF(ข้อมูลประกอบ!$F97=DATA!$A$3,DATA!$D$3,IF(ข้อมูลประกอบ!$F97=DATA!$A$4,DATA!$D$4,IF(ข้อมูลประกอบ!$F97=DATA!$A$5,DATA!$D$5,IF(ข้อมูลประกอบ!$F97=DATA!$A$6,DATA!$E$6,IF(ข้อมูลประกอบ!$F97=DATA!$A$7,DATA!$D$7,IF(ข้อมูลประกอบ!$F97=DATA!$A$8,DATA!$D$8))))))))</f>
        <v>0</v>
      </c>
      <c r="U97" s="103">
        <f t="shared" si="27"/>
        <v>0</v>
      </c>
      <c r="V97" s="99">
        <f>IF($F97=DATA!$A$1,DATA!$D$1,IF(ข้อมูลประกอบ!$F97=DATA!$A$2,DATA!$D$2,IF(ข้อมูลประกอบ!$F97=DATA!$A$3,DATA!$D$3,IF(ข้อมูลประกอบ!$F97=DATA!$A$4,DATA!$D$4,IF(ข้อมูลประกอบ!$F97=DATA!$A$5,DATA!$D$5,IF(ข้อมูลประกอบ!$F97=DATA!$A$6,DATA!$D$6,IF(ข้อมูลประกอบ!$F97=DATA!$A$7,DATA!$B$7,IF(ข้อมูลประกอบ!$F97=DATA!$A$8,DATA!$D$8))))))))</f>
        <v>0</v>
      </c>
      <c r="W97" s="99">
        <f>IF($F97=DATA!$A$1,DATA!$D$1,IF(ข้อมูลประกอบ!$F97=DATA!$A$2,DATA!$D$2,IF(ข้อมูลประกอบ!$F97=DATA!$A$3,DATA!$D$3,IF(ข้อมูลประกอบ!$F97=DATA!$A$4,DATA!$D$4,IF(ข้อมูลประกอบ!$F97=DATA!$A$5,DATA!$D$5,IF(ข้อมูลประกอบ!$F97=DATA!$A$6,DATA!$D$6,IF(ข้อมูลประกอบ!$F97=DATA!$A$7,DATA!$C$7,IF(ข้อมูลประกอบ!$F97=DATA!$A$8,DATA!$D$8))))))))</f>
        <v>0</v>
      </c>
      <c r="X97" s="104">
        <f t="shared" si="28"/>
        <v>0</v>
      </c>
      <c r="Y97" s="105">
        <f t="shared" si="29"/>
        <v>0</v>
      </c>
    </row>
    <row r="98" spans="1:25" s="108" customFormat="1" ht="48" x14ac:dyDescent="0.3">
      <c r="A98" s="109">
        <v>90</v>
      </c>
      <c r="B98" s="95"/>
      <c r="C98" s="110"/>
      <c r="D98" s="96" t="s">
        <v>63</v>
      </c>
      <c r="E98" s="95"/>
      <c r="F98" s="98" t="s">
        <v>64</v>
      </c>
      <c r="G98" s="98" t="s">
        <v>63</v>
      </c>
      <c r="H98" s="96">
        <v>0</v>
      </c>
      <c r="I98" s="99">
        <f t="shared" si="30"/>
        <v>0</v>
      </c>
      <c r="J98" s="99">
        <f t="shared" si="31"/>
        <v>0</v>
      </c>
      <c r="K98" s="99">
        <f t="shared" si="32"/>
        <v>0</v>
      </c>
      <c r="L98" s="99">
        <f t="shared" si="33"/>
        <v>0</v>
      </c>
      <c r="M98" s="100">
        <f t="shared" si="24"/>
        <v>0</v>
      </c>
      <c r="N98" s="99">
        <f>IF(F98=DATA!$A$1,DATA!$D$1,IF(ข้อมูลประกอบ!F98=DATA!$A$2,DATA!$D$2,IF(ข้อมูลประกอบ!F98=DATA!$A$3,DATA!$D$3,IF(ข้อมูลประกอบ!F98=DATA!$A$4,DATA!$D$4,IF(ข้อมูลประกอบ!F98=DATA!$A$5,DATA!$B$5,IF(ข้อมูลประกอบ!F98=DATA!$A$6,DATA!$D$6,IF(ข้อมูลประกอบ!F98=DATA!$A$7,DATA!$D$7,IF(ข้อมูลประกอบ!F98=DATA!$A$8,DATA!$D$8))))))))</f>
        <v>0</v>
      </c>
      <c r="O98" s="101">
        <f t="shared" si="25"/>
        <v>0</v>
      </c>
      <c r="P98" s="102">
        <f>IF(F98=DATA!$A$1,DATA!$C$1,IF(ข้อมูลประกอบ!F98=DATA!$A$2,DATA!$C$2,IF(ข้อมูลประกอบ!F98=DATA!$A$3,DATA!$C$3,IF(ข้อมูลประกอบ!F98=DATA!$A$4,DATA!$C$4,IF(ข้อมูลประกอบ!F98=DATA!$A$5,DATA!$C$5,IF(ข้อมูลประกอบ!F98=DATA!$A$6,DATA!$D$6,IF(ข้อมูลประกอบ!F98=DATA!$A$7,DATA!$D$7,IF(ข้อมูลประกอบ!F98=DATA!$A$8,DATA!$B$8))))))))</f>
        <v>0</v>
      </c>
      <c r="Q98" s="102">
        <f t="shared" si="26"/>
        <v>0</v>
      </c>
      <c r="R98" s="99">
        <f>IF($F98=DATA!$A$1,DATA!$D$1,IF(ข้อมูลประกอบ!$F98=DATA!$A$2,DATA!$D$2,IF(ข้อมูลประกอบ!$F98=DATA!$A$3,DATA!$D$3,IF(ข้อมูลประกอบ!$F98=DATA!$A$4,DATA!$D$4,IF(ข้อมูลประกอบ!$F98=DATA!$A$5,DATA!$D$5,IF(ข้อมูลประกอบ!$F98=DATA!$A$6,DATA!$B$6,IF(ข้อมูลประกอบ!$F98=DATA!$A$7,DATA!$D$7,IF(ข้อมูลประกอบ!$F98=DATA!$A$8,DATA!$D$8))))))))</f>
        <v>0</v>
      </c>
      <c r="S98" s="99">
        <f>IF($F98=DATA!$A$1,DATA!$D$1,IF(ข้อมูลประกอบ!$F98=DATA!$A$2,DATA!$D$2,IF(ข้อมูลประกอบ!$F98=DATA!$A$3,DATA!$D$3,IF(ข้อมูลประกอบ!$F98=DATA!$A$4,DATA!$D$4,IF(ข้อมูลประกอบ!$F98=DATA!$A$5,DATA!$D$5,IF(ข้อมูลประกอบ!$F98=DATA!$A$6,DATA!$C$6,IF(ข้อมูลประกอบ!$F98=DATA!$A$7,DATA!$D$7,IF(ข้อมูลประกอบ!$F98=DATA!$A$8,DATA!$D$8))))))))</f>
        <v>0</v>
      </c>
      <c r="T98" s="99">
        <f>IF($F98=DATA!$A$1,DATA!$D$1,IF(ข้อมูลประกอบ!$F98=DATA!$A$2,DATA!$D$2,IF(ข้อมูลประกอบ!$F98=DATA!$A$3,DATA!$D$3,IF(ข้อมูลประกอบ!$F98=DATA!$A$4,DATA!$D$4,IF(ข้อมูลประกอบ!$F98=DATA!$A$5,DATA!$D$5,IF(ข้อมูลประกอบ!$F98=DATA!$A$6,DATA!$E$6,IF(ข้อมูลประกอบ!$F98=DATA!$A$7,DATA!$D$7,IF(ข้อมูลประกอบ!$F98=DATA!$A$8,DATA!$D$8))))))))</f>
        <v>0</v>
      </c>
      <c r="U98" s="103">
        <f t="shared" si="27"/>
        <v>0</v>
      </c>
      <c r="V98" s="99">
        <f>IF($F98=DATA!$A$1,DATA!$D$1,IF(ข้อมูลประกอบ!$F98=DATA!$A$2,DATA!$D$2,IF(ข้อมูลประกอบ!$F98=DATA!$A$3,DATA!$D$3,IF(ข้อมูลประกอบ!$F98=DATA!$A$4,DATA!$D$4,IF(ข้อมูลประกอบ!$F98=DATA!$A$5,DATA!$D$5,IF(ข้อมูลประกอบ!$F98=DATA!$A$6,DATA!$D$6,IF(ข้อมูลประกอบ!$F98=DATA!$A$7,DATA!$B$7,IF(ข้อมูลประกอบ!$F98=DATA!$A$8,DATA!$D$8))))))))</f>
        <v>0</v>
      </c>
      <c r="W98" s="99">
        <f>IF($F98=DATA!$A$1,DATA!$D$1,IF(ข้อมูลประกอบ!$F98=DATA!$A$2,DATA!$D$2,IF(ข้อมูลประกอบ!$F98=DATA!$A$3,DATA!$D$3,IF(ข้อมูลประกอบ!$F98=DATA!$A$4,DATA!$D$4,IF(ข้อมูลประกอบ!$F98=DATA!$A$5,DATA!$D$5,IF(ข้อมูลประกอบ!$F98=DATA!$A$6,DATA!$D$6,IF(ข้อมูลประกอบ!$F98=DATA!$A$7,DATA!$C$7,IF(ข้อมูลประกอบ!$F98=DATA!$A$8,DATA!$D$8))))))))</f>
        <v>0</v>
      </c>
      <c r="X98" s="104">
        <f t="shared" si="28"/>
        <v>0</v>
      </c>
      <c r="Y98" s="105">
        <f t="shared" si="29"/>
        <v>0</v>
      </c>
    </row>
    <row r="99" spans="1:25" s="108" customFormat="1" ht="48" x14ac:dyDescent="0.3">
      <c r="A99" s="109">
        <v>91</v>
      </c>
      <c r="B99" s="95"/>
      <c r="C99" s="110"/>
      <c r="D99" s="96" t="s">
        <v>63</v>
      </c>
      <c r="E99" s="95"/>
      <c r="F99" s="98" t="s">
        <v>64</v>
      </c>
      <c r="G99" s="98" t="s">
        <v>63</v>
      </c>
      <c r="H99" s="96">
        <v>0</v>
      </c>
      <c r="I99" s="99">
        <f t="shared" si="30"/>
        <v>0</v>
      </c>
      <c r="J99" s="99">
        <f t="shared" si="31"/>
        <v>0</v>
      </c>
      <c r="K99" s="99">
        <f t="shared" si="32"/>
        <v>0</v>
      </c>
      <c r="L99" s="99">
        <f t="shared" si="33"/>
        <v>0</v>
      </c>
      <c r="M99" s="100">
        <f t="shared" si="24"/>
        <v>0</v>
      </c>
      <c r="N99" s="99">
        <f>IF(F99=DATA!$A$1,DATA!$D$1,IF(ข้อมูลประกอบ!F99=DATA!$A$2,DATA!$D$2,IF(ข้อมูลประกอบ!F99=DATA!$A$3,DATA!$D$3,IF(ข้อมูลประกอบ!F99=DATA!$A$4,DATA!$D$4,IF(ข้อมูลประกอบ!F99=DATA!$A$5,DATA!$B$5,IF(ข้อมูลประกอบ!F99=DATA!$A$6,DATA!$D$6,IF(ข้อมูลประกอบ!F99=DATA!$A$7,DATA!$D$7,IF(ข้อมูลประกอบ!F99=DATA!$A$8,DATA!$D$8))))))))</f>
        <v>0</v>
      </c>
      <c r="O99" s="101">
        <f t="shared" si="25"/>
        <v>0</v>
      </c>
      <c r="P99" s="102">
        <f>IF(F99=DATA!$A$1,DATA!$C$1,IF(ข้อมูลประกอบ!F99=DATA!$A$2,DATA!$C$2,IF(ข้อมูลประกอบ!F99=DATA!$A$3,DATA!$C$3,IF(ข้อมูลประกอบ!F99=DATA!$A$4,DATA!$C$4,IF(ข้อมูลประกอบ!F99=DATA!$A$5,DATA!$C$5,IF(ข้อมูลประกอบ!F99=DATA!$A$6,DATA!$D$6,IF(ข้อมูลประกอบ!F99=DATA!$A$7,DATA!$D$7,IF(ข้อมูลประกอบ!F99=DATA!$A$8,DATA!$B$8))))))))</f>
        <v>0</v>
      </c>
      <c r="Q99" s="102">
        <f t="shared" si="26"/>
        <v>0</v>
      </c>
      <c r="R99" s="99">
        <f>IF($F99=DATA!$A$1,DATA!$D$1,IF(ข้อมูลประกอบ!$F99=DATA!$A$2,DATA!$D$2,IF(ข้อมูลประกอบ!$F99=DATA!$A$3,DATA!$D$3,IF(ข้อมูลประกอบ!$F99=DATA!$A$4,DATA!$D$4,IF(ข้อมูลประกอบ!$F99=DATA!$A$5,DATA!$D$5,IF(ข้อมูลประกอบ!$F99=DATA!$A$6,DATA!$B$6,IF(ข้อมูลประกอบ!$F99=DATA!$A$7,DATA!$D$7,IF(ข้อมูลประกอบ!$F99=DATA!$A$8,DATA!$D$8))))))))</f>
        <v>0</v>
      </c>
      <c r="S99" s="99">
        <f>IF($F99=DATA!$A$1,DATA!$D$1,IF(ข้อมูลประกอบ!$F99=DATA!$A$2,DATA!$D$2,IF(ข้อมูลประกอบ!$F99=DATA!$A$3,DATA!$D$3,IF(ข้อมูลประกอบ!$F99=DATA!$A$4,DATA!$D$4,IF(ข้อมูลประกอบ!$F99=DATA!$A$5,DATA!$D$5,IF(ข้อมูลประกอบ!$F99=DATA!$A$6,DATA!$C$6,IF(ข้อมูลประกอบ!$F99=DATA!$A$7,DATA!$D$7,IF(ข้อมูลประกอบ!$F99=DATA!$A$8,DATA!$D$8))))))))</f>
        <v>0</v>
      </c>
      <c r="T99" s="99">
        <f>IF($F99=DATA!$A$1,DATA!$D$1,IF(ข้อมูลประกอบ!$F99=DATA!$A$2,DATA!$D$2,IF(ข้อมูลประกอบ!$F99=DATA!$A$3,DATA!$D$3,IF(ข้อมูลประกอบ!$F99=DATA!$A$4,DATA!$D$4,IF(ข้อมูลประกอบ!$F99=DATA!$A$5,DATA!$D$5,IF(ข้อมูลประกอบ!$F99=DATA!$A$6,DATA!$E$6,IF(ข้อมูลประกอบ!$F99=DATA!$A$7,DATA!$D$7,IF(ข้อมูลประกอบ!$F99=DATA!$A$8,DATA!$D$8))))))))</f>
        <v>0</v>
      </c>
      <c r="U99" s="103">
        <f t="shared" si="27"/>
        <v>0</v>
      </c>
      <c r="V99" s="99">
        <f>IF($F99=DATA!$A$1,DATA!$D$1,IF(ข้อมูลประกอบ!$F99=DATA!$A$2,DATA!$D$2,IF(ข้อมูลประกอบ!$F99=DATA!$A$3,DATA!$D$3,IF(ข้อมูลประกอบ!$F99=DATA!$A$4,DATA!$D$4,IF(ข้อมูลประกอบ!$F99=DATA!$A$5,DATA!$D$5,IF(ข้อมูลประกอบ!$F99=DATA!$A$6,DATA!$D$6,IF(ข้อมูลประกอบ!$F99=DATA!$A$7,DATA!$B$7,IF(ข้อมูลประกอบ!$F99=DATA!$A$8,DATA!$D$8))))))))</f>
        <v>0</v>
      </c>
      <c r="W99" s="99">
        <f>IF($F99=DATA!$A$1,DATA!$D$1,IF(ข้อมูลประกอบ!$F99=DATA!$A$2,DATA!$D$2,IF(ข้อมูลประกอบ!$F99=DATA!$A$3,DATA!$D$3,IF(ข้อมูลประกอบ!$F99=DATA!$A$4,DATA!$D$4,IF(ข้อมูลประกอบ!$F99=DATA!$A$5,DATA!$D$5,IF(ข้อมูลประกอบ!$F99=DATA!$A$6,DATA!$D$6,IF(ข้อมูลประกอบ!$F99=DATA!$A$7,DATA!$C$7,IF(ข้อมูลประกอบ!$F99=DATA!$A$8,DATA!$D$8))))))))</f>
        <v>0</v>
      </c>
      <c r="X99" s="104">
        <f t="shared" si="28"/>
        <v>0</v>
      </c>
      <c r="Y99" s="105">
        <f t="shared" si="29"/>
        <v>0</v>
      </c>
    </row>
    <row r="100" spans="1:25" s="108" customFormat="1" ht="48" x14ac:dyDescent="0.3">
      <c r="A100" s="109">
        <v>92</v>
      </c>
      <c r="B100" s="95"/>
      <c r="C100" s="110"/>
      <c r="D100" s="96" t="s">
        <v>63</v>
      </c>
      <c r="E100" s="95"/>
      <c r="F100" s="98" t="s">
        <v>64</v>
      </c>
      <c r="G100" s="98" t="s">
        <v>63</v>
      </c>
      <c r="H100" s="96">
        <v>0</v>
      </c>
      <c r="I100" s="99">
        <f t="shared" si="30"/>
        <v>0</v>
      </c>
      <c r="J100" s="99">
        <f t="shared" si="31"/>
        <v>0</v>
      </c>
      <c r="K100" s="99">
        <f t="shared" si="32"/>
        <v>0</v>
      </c>
      <c r="L100" s="99">
        <f t="shared" si="33"/>
        <v>0</v>
      </c>
      <c r="M100" s="100">
        <f t="shared" si="24"/>
        <v>0</v>
      </c>
      <c r="N100" s="99">
        <f>IF(F100=DATA!$A$1,DATA!$D$1,IF(ข้อมูลประกอบ!F100=DATA!$A$2,DATA!$D$2,IF(ข้อมูลประกอบ!F100=DATA!$A$3,DATA!$D$3,IF(ข้อมูลประกอบ!F100=DATA!$A$4,DATA!$D$4,IF(ข้อมูลประกอบ!F100=DATA!$A$5,DATA!$B$5,IF(ข้อมูลประกอบ!F100=DATA!$A$6,DATA!$D$6,IF(ข้อมูลประกอบ!F100=DATA!$A$7,DATA!$D$7,IF(ข้อมูลประกอบ!F100=DATA!$A$8,DATA!$D$8))))))))</f>
        <v>0</v>
      </c>
      <c r="O100" s="101">
        <f t="shared" si="25"/>
        <v>0</v>
      </c>
      <c r="P100" s="102">
        <f>IF(F100=DATA!$A$1,DATA!$C$1,IF(ข้อมูลประกอบ!F100=DATA!$A$2,DATA!$C$2,IF(ข้อมูลประกอบ!F100=DATA!$A$3,DATA!$C$3,IF(ข้อมูลประกอบ!F100=DATA!$A$4,DATA!$C$4,IF(ข้อมูลประกอบ!F100=DATA!$A$5,DATA!$C$5,IF(ข้อมูลประกอบ!F100=DATA!$A$6,DATA!$D$6,IF(ข้อมูลประกอบ!F100=DATA!$A$7,DATA!$D$7,IF(ข้อมูลประกอบ!F100=DATA!$A$8,DATA!$B$8))))))))</f>
        <v>0</v>
      </c>
      <c r="Q100" s="102">
        <f t="shared" si="26"/>
        <v>0</v>
      </c>
      <c r="R100" s="99">
        <f>IF($F100=DATA!$A$1,DATA!$D$1,IF(ข้อมูลประกอบ!$F100=DATA!$A$2,DATA!$D$2,IF(ข้อมูลประกอบ!$F100=DATA!$A$3,DATA!$D$3,IF(ข้อมูลประกอบ!$F100=DATA!$A$4,DATA!$D$4,IF(ข้อมูลประกอบ!$F100=DATA!$A$5,DATA!$D$5,IF(ข้อมูลประกอบ!$F100=DATA!$A$6,DATA!$B$6,IF(ข้อมูลประกอบ!$F100=DATA!$A$7,DATA!$D$7,IF(ข้อมูลประกอบ!$F100=DATA!$A$8,DATA!$D$8))))))))</f>
        <v>0</v>
      </c>
      <c r="S100" s="99">
        <f>IF($F100=DATA!$A$1,DATA!$D$1,IF(ข้อมูลประกอบ!$F100=DATA!$A$2,DATA!$D$2,IF(ข้อมูลประกอบ!$F100=DATA!$A$3,DATA!$D$3,IF(ข้อมูลประกอบ!$F100=DATA!$A$4,DATA!$D$4,IF(ข้อมูลประกอบ!$F100=DATA!$A$5,DATA!$D$5,IF(ข้อมูลประกอบ!$F100=DATA!$A$6,DATA!$C$6,IF(ข้อมูลประกอบ!$F100=DATA!$A$7,DATA!$D$7,IF(ข้อมูลประกอบ!$F100=DATA!$A$8,DATA!$D$8))))))))</f>
        <v>0</v>
      </c>
      <c r="T100" s="99">
        <f>IF($F100=DATA!$A$1,DATA!$D$1,IF(ข้อมูลประกอบ!$F100=DATA!$A$2,DATA!$D$2,IF(ข้อมูลประกอบ!$F100=DATA!$A$3,DATA!$D$3,IF(ข้อมูลประกอบ!$F100=DATA!$A$4,DATA!$D$4,IF(ข้อมูลประกอบ!$F100=DATA!$A$5,DATA!$D$5,IF(ข้อมูลประกอบ!$F100=DATA!$A$6,DATA!$E$6,IF(ข้อมูลประกอบ!$F100=DATA!$A$7,DATA!$D$7,IF(ข้อมูลประกอบ!$F100=DATA!$A$8,DATA!$D$8))))))))</f>
        <v>0</v>
      </c>
      <c r="U100" s="103">
        <f t="shared" si="27"/>
        <v>0</v>
      </c>
      <c r="V100" s="99">
        <f>IF($F100=DATA!$A$1,DATA!$D$1,IF(ข้อมูลประกอบ!$F100=DATA!$A$2,DATA!$D$2,IF(ข้อมูลประกอบ!$F100=DATA!$A$3,DATA!$D$3,IF(ข้อมูลประกอบ!$F100=DATA!$A$4,DATA!$D$4,IF(ข้อมูลประกอบ!$F100=DATA!$A$5,DATA!$D$5,IF(ข้อมูลประกอบ!$F100=DATA!$A$6,DATA!$D$6,IF(ข้อมูลประกอบ!$F100=DATA!$A$7,DATA!$B$7,IF(ข้อมูลประกอบ!$F100=DATA!$A$8,DATA!$D$8))))))))</f>
        <v>0</v>
      </c>
      <c r="W100" s="99">
        <f>IF($F100=DATA!$A$1,DATA!$D$1,IF(ข้อมูลประกอบ!$F100=DATA!$A$2,DATA!$D$2,IF(ข้อมูลประกอบ!$F100=DATA!$A$3,DATA!$D$3,IF(ข้อมูลประกอบ!$F100=DATA!$A$4,DATA!$D$4,IF(ข้อมูลประกอบ!$F100=DATA!$A$5,DATA!$D$5,IF(ข้อมูลประกอบ!$F100=DATA!$A$6,DATA!$D$6,IF(ข้อมูลประกอบ!$F100=DATA!$A$7,DATA!$C$7,IF(ข้อมูลประกอบ!$F100=DATA!$A$8,DATA!$D$8))))))))</f>
        <v>0</v>
      </c>
      <c r="X100" s="104">
        <f t="shared" si="28"/>
        <v>0</v>
      </c>
      <c r="Y100" s="105">
        <f t="shared" si="29"/>
        <v>0</v>
      </c>
    </row>
    <row r="101" spans="1:25" s="108" customFormat="1" ht="48" x14ac:dyDescent="0.3">
      <c r="A101" s="109">
        <v>93</v>
      </c>
      <c r="B101" s="95"/>
      <c r="C101" s="110"/>
      <c r="D101" s="96" t="s">
        <v>63</v>
      </c>
      <c r="E101" s="95"/>
      <c r="F101" s="98" t="s">
        <v>64</v>
      </c>
      <c r="G101" s="98" t="s">
        <v>63</v>
      </c>
      <c r="H101" s="96">
        <v>0</v>
      </c>
      <c r="I101" s="99">
        <f t="shared" si="30"/>
        <v>0</v>
      </c>
      <c r="J101" s="99">
        <f t="shared" si="31"/>
        <v>0</v>
      </c>
      <c r="K101" s="99">
        <f t="shared" si="32"/>
        <v>0</v>
      </c>
      <c r="L101" s="99">
        <f t="shared" si="33"/>
        <v>0</v>
      </c>
      <c r="M101" s="100">
        <f t="shared" si="24"/>
        <v>0</v>
      </c>
      <c r="N101" s="99">
        <f>IF(F101=DATA!$A$1,DATA!$D$1,IF(ข้อมูลประกอบ!F101=DATA!$A$2,DATA!$D$2,IF(ข้อมูลประกอบ!F101=DATA!$A$3,DATA!$D$3,IF(ข้อมูลประกอบ!F101=DATA!$A$4,DATA!$D$4,IF(ข้อมูลประกอบ!F101=DATA!$A$5,DATA!$B$5,IF(ข้อมูลประกอบ!F101=DATA!$A$6,DATA!$D$6,IF(ข้อมูลประกอบ!F101=DATA!$A$7,DATA!$D$7,IF(ข้อมูลประกอบ!F101=DATA!$A$8,DATA!$D$8))))))))</f>
        <v>0</v>
      </c>
      <c r="O101" s="101">
        <f t="shared" si="25"/>
        <v>0</v>
      </c>
      <c r="P101" s="102">
        <f>IF(F101=DATA!$A$1,DATA!$C$1,IF(ข้อมูลประกอบ!F101=DATA!$A$2,DATA!$C$2,IF(ข้อมูลประกอบ!F101=DATA!$A$3,DATA!$C$3,IF(ข้อมูลประกอบ!F101=DATA!$A$4,DATA!$C$4,IF(ข้อมูลประกอบ!F101=DATA!$A$5,DATA!$C$5,IF(ข้อมูลประกอบ!F101=DATA!$A$6,DATA!$D$6,IF(ข้อมูลประกอบ!F101=DATA!$A$7,DATA!$D$7,IF(ข้อมูลประกอบ!F101=DATA!$A$8,DATA!$B$8))))))))</f>
        <v>0</v>
      </c>
      <c r="Q101" s="102">
        <f t="shared" si="26"/>
        <v>0</v>
      </c>
      <c r="R101" s="99">
        <f>IF($F101=DATA!$A$1,DATA!$D$1,IF(ข้อมูลประกอบ!$F101=DATA!$A$2,DATA!$D$2,IF(ข้อมูลประกอบ!$F101=DATA!$A$3,DATA!$D$3,IF(ข้อมูลประกอบ!$F101=DATA!$A$4,DATA!$D$4,IF(ข้อมูลประกอบ!$F101=DATA!$A$5,DATA!$D$5,IF(ข้อมูลประกอบ!$F101=DATA!$A$6,DATA!$B$6,IF(ข้อมูลประกอบ!$F101=DATA!$A$7,DATA!$D$7,IF(ข้อมูลประกอบ!$F101=DATA!$A$8,DATA!$D$8))))))))</f>
        <v>0</v>
      </c>
      <c r="S101" s="99">
        <f>IF($F101=DATA!$A$1,DATA!$D$1,IF(ข้อมูลประกอบ!$F101=DATA!$A$2,DATA!$D$2,IF(ข้อมูลประกอบ!$F101=DATA!$A$3,DATA!$D$3,IF(ข้อมูลประกอบ!$F101=DATA!$A$4,DATA!$D$4,IF(ข้อมูลประกอบ!$F101=DATA!$A$5,DATA!$D$5,IF(ข้อมูลประกอบ!$F101=DATA!$A$6,DATA!$C$6,IF(ข้อมูลประกอบ!$F101=DATA!$A$7,DATA!$D$7,IF(ข้อมูลประกอบ!$F101=DATA!$A$8,DATA!$D$8))))))))</f>
        <v>0</v>
      </c>
      <c r="T101" s="99">
        <f>IF($F101=DATA!$A$1,DATA!$D$1,IF(ข้อมูลประกอบ!$F101=DATA!$A$2,DATA!$D$2,IF(ข้อมูลประกอบ!$F101=DATA!$A$3,DATA!$D$3,IF(ข้อมูลประกอบ!$F101=DATA!$A$4,DATA!$D$4,IF(ข้อมูลประกอบ!$F101=DATA!$A$5,DATA!$D$5,IF(ข้อมูลประกอบ!$F101=DATA!$A$6,DATA!$E$6,IF(ข้อมูลประกอบ!$F101=DATA!$A$7,DATA!$D$7,IF(ข้อมูลประกอบ!$F101=DATA!$A$8,DATA!$D$8))))))))</f>
        <v>0</v>
      </c>
      <c r="U101" s="103">
        <f t="shared" si="27"/>
        <v>0</v>
      </c>
      <c r="V101" s="99">
        <f>IF($F101=DATA!$A$1,DATA!$D$1,IF(ข้อมูลประกอบ!$F101=DATA!$A$2,DATA!$D$2,IF(ข้อมูลประกอบ!$F101=DATA!$A$3,DATA!$D$3,IF(ข้อมูลประกอบ!$F101=DATA!$A$4,DATA!$D$4,IF(ข้อมูลประกอบ!$F101=DATA!$A$5,DATA!$D$5,IF(ข้อมูลประกอบ!$F101=DATA!$A$6,DATA!$D$6,IF(ข้อมูลประกอบ!$F101=DATA!$A$7,DATA!$B$7,IF(ข้อมูลประกอบ!$F101=DATA!$A$8,DATA!$D$8))))))))</f>
        <v>0</v>
      </c>
      <c r="W101" s="99">
        <f>IF($F101=DATA!$A$1,DATA!$D$1,IF(ข้อมูลประกอบ!$F101=DATA!$A$2,DATA!$D$2,IF(ข้อมูลประกอบ!$F101=DATA!$A$3,DATA!$D$3,IF(ข้อมูลประกอบ!$F101=DATA!$A$4,DATA!$D$4,IF(ข้อมูลประกอบ!$F101=DATA!$A$5,DATA!$D$5,IF(ข้อมูลประกอบ!$F101=DATA!$A$6,DATA!$D$6,IF(ข้อมูลประกอบ!$F101=DATA!$A$7,DATA!$C$7,IF(ข้อมูลประกอบ!$F101=DATA!$A$8,DATA!$D$8))))))))</f>
        <v>0</v>
      </c>
      <c r="X101" s="104">
        <f t="shared" si="28"/>
        <v>0</v>
      </c>
      <c r="Y101" s="105">
        <f t="shared" si="29"/>
        <v>0</v>
      </c>
    </row>
    <row r="102" spans="1:25" s="108" customFormat="1" ht="48" x14ac:dyDescent="0.3">
      <c r="A102" s="109">
        <v>94</v>
      </c>
      <c r="B102" s="95"/>
      <c r="C102" s="110"/>
      <c r="D102" s="96" t="s">
        <v>63</v>
      </c>
      <c r="E102" s="95"/>
      <c r="F102" s="98" t="s">
        <v>64</v>
      </c>
      <c r="G102" s="98" t="s">
        <v>63</v>
      </c>
      <c r="H102" s="96">
        <v>0</v>
      </c>
      <c r="I102" s="99">
        <f t="shared" si="30"/>
        <v>0</v>
      </c>
      <c r="J102" s="99">
        <f t="shared" si="31"/>
        <v>0</v>
      </c>
      <c r="K102" s="99">
        <f t="shared" si="32"/>
        <v>0</v>
      </c>
      <c r="L102" s="99">
        <f t="shared" si="33"/>
        <v>0</v>
      </c>
      <c r="M102" s="100">
        <f t="shared" si="24"/>
        <v>0</v>
      </c>
      <c r="N102" s="99">
        <f>IF(F102=DATA!$A$1,DATA!$D$1,IF(ข้อมูลประกอบ!F102=DATA!$A$2,DATA!$D$2,IF(ข้อมูลประกอบ!F102=DATA!$A$3,DATA!$D$3,IF(ข้อมูลประกอบ!F102=DATA!$A$4,DATA!$D$4,IF(ข้อมูลประกอบ!F102=DATA!$A$5,DATA!$B$5,IF(ข้อมูลประกอบ!F102=DATA!$A$6,DATA!$D$6,IF(ข้อมูลประกอบ!F102=DATA!$A$7,DATA!$D$7,IF(ข้อมูลประกอบ!F102=DATA!$A$8,DATA!$D$8))))))))</f>
        <v>0</v>
      </c>
      <c r="O102" s="101">
        <f t="shared" si="25"/>
        <v>0</v>
      </c>
      <c r="P102" s="102">
        <f>IF(F102=DATA!$A$1,DATA!$C$1,IF(ข้อมูลประกอบ!F102=DATA!$A$2,DATA!$C$2,IF(ข้อมูลประกอบ!F102=DATA!$A$3,DATA!$C$3,IF(ข้อมูลประกอบ!F102=DATA!$A$4,DATA!$C$4,IF(ข้อมูลประกอบ!F102=DATA!$A$5,DATA!$C$5,IF(ข้อมูลประกอบ!F102=DATA!$A$6,DATA!$D$6,IF(ข้อมูลประกอบ!F102=DATA!$A$7,DATA!$D$7,IF(ข้อมูลประกอบ!F102=DATA!$A$8,DATA!$B$8))))))))</f>
        <v>0</v>
      </c>
      <c r="Q102" s="102">
        <f t="shared" si="26"/>
        <v>0</v>
      </c>
      <c r="R102" s="99">
        <f>IF($F102=DATA!$A$1,DATA!$D$1,IF(ข้อมูลประกอบ!$F102=DATA!$A$2,DATA!$D$2,IF(ข้อมูลประกอบ!$F102=DATA!$A$3,DATA!$D$3,IF(ข้อมูลประกอบ!$F102=DATA!$A$4,DATA!$D$4,IF(ข้อมูลประกอบ!$F102=DATA!$A$5,DATA!$D$5,IF(ข้อมูลประกอบ!$F102=DATA!$A$6,DATA!$B$6,IF(ข้อมูลประกอบ!$F102=DATA!$A$7,DATA!$D$7,IF(ข้อมูลประกอบ!$F102=DATA!$A$8,DATA!$D$8))))))))</f>
        <v>0</v>
      </c>
      <c r="S102" s="99">
        <f>IF($F102=DATA!$A$1,DATA!$D$1,IF(ข้อมูลประกอบ!$F102=DATA!$A$2,DATA!$D$2,IF(ข้อมูลประกอบ!$F102=DATA!$A$3,DATA!$D$3,IF(ข้อมูลประกอบ!$F102=DATA!$A$4,DATA!$D$4,IF(ข้อมูลประกอบ!$F102=DATA!$A$5,DATA!$D$5,IF(ข้อมูลประกอบ!$F102=DATA!$A$6,DATA!$C$6,IF(ข้อมูลประกอบ!$F102=DATA!$A$7,DATA!$D$7,IF(ข้อมูลประกอบ!$F102=DATA!$A$8,DATA!$D$8))))))))</f>
        <v>0</v>
      </c>
      <c r="T102" s="99">
        <f>IF($F102=DATA!$A$1,DATA!$D$1,IF(ข้อมูลประกอบ!$F102=DATA!$A$2,DATA!$D$2,IF(ข้อมูลประกอบ!$F102=DATA!$A$3,DATA!$D$3,IF(ข้อมูลประกอบ!$F102=DATA!$A$4,DATA!$D$4,IF(ข้อมูลประกอบ!$F102=DATA!$A$5,DATA!$D$5,IF(ข้อมูลประกอบ!$F102=DATA!$A$6,DATA!$E$6,IF(ข้อมูลประกอบ!$F102=DATA!$A$7,DATA!$D$7,IF(ข้อมูลประกอบ!$F102=DATA!$A$8,DATA!$D$8))))))))</f>
        <v>0</v>
      </c>
      <c r="U102" s="103">
        <f t="shared" si="27"/>
        <v>0</v>
      </c>
      <c r="V102" s="99">
        <f>IF($F102=DATA!$A$1,DATA!$D$1,IF(ข้อมูลประกอบ!$F102=DATA!$A$2,DATA!$D$2,IF(ข้อมูลประกอบ!$F102=DATA!$A$3,DATA!$D$3,IF(ข้อมูลประกอบ!$F102=DATA!$A$4,DATA!$D$4,IF(ข้อมูลประกอบ!$F102=DATA!$A$5,DATA!$D$5,IF(ข้อมูลประกอบ!$F102=DATA!$A$6,DATA!$D$6,IF(ข้อมูลประกอบ!$F102=DATA!$A$7,DATA!$B$7,IF(ข้อมูลประกอบ!$F102=DATA!$A$8,DATA!$D$8))))))))</f>
        <v>0</v>
      </c>
      <c r="W102" s="99">
        <f>IF($F102=DATA!$A$1,DATA!$D$1,IF(ข้อมูลประกอบ!$F102=DATA!$A$2,DATA!$D$2,IF(ข้อมูลประกอบ!$F102=DATA!$A$3,DATA!$D$3,IF(ข้อมูลประกอบ!$F102=DATA!$A$4,DATA!$D$4,IF(ข้อมูลประกอบ!$F102=DATA!$A$5,DATA!$D$5,IF(ข้อมูลประกอบ!$F102=DATA!$A$6,DATA!$D$6,IF(ข้อมูลประกอบ!$F102=DATA!$A$7,DATA!$C$7,IF(ข้อมูลประกอบ!$F102=DATA!$A$8,DATA!$D$8))))))))</f>
        <v>0</v>
      </c>
      <c r="X102" s="104">
        <f t="shared" si="28"/>
        <v>0</v>
      </c>
      <c r="Y102" s="105">
        <f t="shared" si="29"/>
        <v>0</v>
      </c>
    </row>
    <row r="103" spans="1:25" s="108" customFormat="1" ht="48" x14ac:dyDescent="0.3">
      <c r="A103" s="109">
        <v>95</v>
      </c>
      <c r="B103" s="95"/>
      <c r="C103" s="110"/>
      <c r="D103" s="96" t="s">
        <v>63</v>
      </c>
      <c r="E103" s="95"/>
      <c r="F103" s="98" t="s">
        <v>64</v>
      </c>
      <c r="G103" s="98" t="s">
        <v>63</v>
      </c>
      <c r="H103" s="96">
        <v>0</v>
      </c>
      <c r="I103" s="99">
        <f t="shared" si="30"/>
        <v>0</v>
      </c>
      <c r="J103" s="99">
        <f t="shared" si="31"/>
        <v>0</v>
      </c>
      <c r="K103" s="99">
        <f t="shared" si="32"/>
        <v>0</v>
      </c>
      <c r="L103" s="99">
        <f t="shared" si="33"/>
        <v>0</v>
      </c>
      <c r="M103" s="100">
        <f t="shared" ref="M103:M108" si="34">SUM(J103+L103)*12</f>
        <v>0</v>
      </c>
      <c r="N103" s="99">
        <f>IF(F103=DATA!$A$1,DATA!$D$1,IF(ข้อมูลประกอบ!F103=DATA!$A$2,DATA!$D$2,IF(ข้อมูลประกอบ!F103=DATA!$A$3,DATA!$D$3,IF(ข้อมูลประกอบ!F103=DATA!$A$4,DATA!$D$4,IF(ข้อมูลประกอบ!F103=DATA!$A$5,DATA!$B$5,IF(ข้อมูลประกอบ!F103=DATA!$A$6,DATA!$D$6,IF(ข้อมูลประกอบ!F103=DATA!$A$7,DATA!$D$7,IF(ข้อมูลประกอบ!F103=DATA!$A$8,DATA!$D$8))))))))</f>
        <v>0</v>
      </c>
      <c r="O103" s="101">
        <f t="shared" ref="O103:O108" si="35">N103*12</f>
        <v>0</v>
      </c>
      <c r="P103" s="102">
        <f>IF(F103=DATA!$A$1,DATA!$C$1,IF(ข้อมูลประกอบ!F103=DATA!$A$2,DATA!$C$2,IF(ข้อมูลประกอบ!F103=DATA!$A$3,DATA!$C$3,IF(ข้อมูลประกอบ!F103=DATA!$A$4,DATA!$C$4,IF(ข้อมูลประกอบ!F103=DATA!$A$5,DATA!$C$5,IF(ข้อมูลประกอบ!F103=DATA!$A$6,DATA!$D$6,IF(ข้อมูลประกอบ!F103=DATA!$A$7,DATA!$D$7,IF(ข้อมูลประกอบ!F103=DATA!$A$8,DATA!$B$8))))))))</f>
        <v>0</v>
      </c>
      <c r="Q103" s="102">
        <f t="shared" ref="Q103:Q108" si="36">P103*12</f>
        <v>0</v>
      </c>
      <c r="R103" s="99">
        <f>IF($F103=DATA!$A$1,DATA!$D$1,IF(ข้อมูลประกอบ!$F103=DATA!$A$2,DATA!$D$2,IF(ข้อมูลประกอบ!$F103=DATA!$A$3,DATA!$D$3,IF(ข้อมูลประกอบ!$F103=DATA!$A$4,DATA!$D$4,IF(ข้อมูลประกอบ!$F103=DATA!$A$5,DATA!$D$5,IF(ข้อมูลประกอบ!$F103=DATA!$A$6,DATA!$B$6,IF(ข้อมูลประกอบ!$F103=DATA!$A$7,DATA!$D$7,IF(ข้อมูลประกอบ!$F103=DATA!$A$8,DATA!$D$8))))))))</f>
        <v>0</v>
      </c>
      <c r="S103" s="99">
        <f>IF($F103=DATA!$A$1,DATA!$D$1,IF(ข้อมูลประกอบ!$F103=DATA!$A$2,DATA!$D$2,IF(ข้อมูลประกอบ!$F103=DATA!$A$3,DATA!$D$3,IF(ข้อมูลประกอบ!$F103=DATA!$A$4,DATA!$D$4,IF(ข้อมูลประกอบ!$F103=DATA!$A$5,DATA!$D$5,IF(ข้อมูลประกอบ!$F103=DATA!$A$6,DATA!$C$6,IF(ข้อมูลประกอบ!$F103=DATA!$A$7,DATA!$D$7,IF(ข้อมูลประกอบ!$F103=DATA!$A$8,DATA!$D$8))))))))</f>
        <v>0</v>
      </c>
      <c r="T103" s="99">
        <f>IF($F103=DATA!$A$1,DATA!$D$1,IF(ข้อมูลประกอบ!$F103=DATA!$A$2,DATA!$D$2,IF(ข้อมูลประกอบ!$F103=DATA!$A$3,DATA!$D$3,IF(ข้อมูลประกอบ!$F103=DATA!$A$4,DATA!$D$4,IF(ข้อมูลประกอบ!$F103=DATA!$A$5,DATA!$D$5,IF(ข้อมูลประกอบ!$F103=DATA!$A$6,DATA!$E$6,IF(ข้อมูลประกอบ!$F103=DATA!$A$7,DATA!$D$7,IF(ข้อมูลประกอบ!$F103=DATA!$A$8,DATA!$D$8))))))))</f>
        <v>0</v>
      </c>
      <c r="U103" s="103">
        <f t="shared" ref="U103:U108" si="37">R103*S103*T103</f>
        <v>0</v>
      </c>
      <c r="V103" s="99">
        <f>IF($F103=DATA!$A$1,DATA!$D$1,IF(ข้อมูลประกอบ!$F103=DATA!$A$2,DATA!$D$2,IF(ข้อมูลประกอบ!$F103=DATA!$A$3,DATA!$D$3,IF(ข้อมูลประกอบ!$F103=DATA!$A$4,DATA!$D$4,IF(ข้อมูลประกอบ!$F103=DATA!$A$5,DATA!$D$5,IF(ข้อมูลประกอบ!$F103=DATA!$A$6,DATA!$D$6,IF(ข้อมูลประกอบ!$F103=DATA!$A$7,DATA!$B$7,IF(ข้อมูลประกอบ!$F103=DATA!$A$8,DATA!$D$8))))))))</f>
        <v>0</v>
      </c>
      <c r="W103" s="99">
        <f>IF($F103=DATA!$A$1,DATA!$D$1,IF(ข้อมูลประกอบ!$F103=DATA!$A$2,DATA!$D$2,IF(ข้อมูลประกอบ!$F103=DATA!$A$3,DATA!$D$3,IF(ข้อมูลประกอบ!$F103=DATA!$A$4,DATA!$D$4,IF(ข้อมูลประกอบ!$F103=DATA!$A$5,DATA!$D$5,IF(ข้อมูลประกอบ!$F103=DATA!$A$6,DATA!$D$6,IF(ข้อมูลประกอบ!$F103=DATA!$A$7,DATA!$C$7,IF(ข้อมูลประกอบ!$F103=DATA!$A$8,DATA!$D$8))))))))</f>
        <v>0</v>
      </c>
      <c r="X103" s="104">
        <f t="shared" ref="X103:X108" si="38">V103*W103</f>
        <v>0</v>
      </c>
      <c r="Y103" s="105">
        <f t="shared" ref="Y103:Y108" si="39">SUM(M103,O103,Q103,U103,X103)</f>
        <v>0</v>
      </c>
    </row>
    <row r="104" spans="1:25" s="108" customFormat="1" ht="48" x14ac:dyDescent="0.3">
      <c r="A104" s="109">
        <v>96</v>
      </c>
      <c r="B104" s="95"/>
      <c r="C104" s="110"/>
      <c r="D104" s="96" t="s">
        <v>63</v>
      </c>
      <c r="E104" s="95"/>
      <c r="F104" s="98" t="s">
        <v>64</v>
      </c>
      <c r="G104" s="98" t="s">
        <v>63</v>
      </c>
      <c r="H104" s="96">
        <v>0</v>
      </c>
      <c r="I104" s="99">
        <f t="shared" si="30"/>
        <v>0</v>
      </c>
      <c r="J104" s="99">
        <f t="shared" si="31"/>
        <v>0</v>
      </c>
      <c r="K104" s="99">
        <f t="shared" si="32"/>
        <v>0</v>
      </c>
      <c r="L104" s="99">
        <f t="shared" si="33"/>
        <v>0</v>
      </c>
      <c r="M104" s="100">
        <f t="shared" si="34"/>
        <v>0</v>
      </c>
      <c r="N104" s="99">
        <f>IF(F104=DATA!$A$1,DATA!$D$1,IF(ข้อมูลประกอบ!F104=DATA!$A$2,DATA!$D$2,IF(ข้อมูลประกอบ!F104=DATA!$A$3,DATA!$D$3,IF(ข้อมูลประกอบ!F104=DATA!$A$4,DATA!$D$4,IF(ข้อมูลประกอบ!F104=DATA!$A$5,DATA!$B$5,IF(ข้อมูลประกอบ!F104=DATA!$A$6,DATA!$D$6,IF(ข้อมูลประกอบ!F104=DATA!$A$7,DATA!$D$7,IF(ข้อมูลประกอบ!F104=DATA!$A$8,DATA!$D$8))))))))</f>
        <v>0</v>
      </c>
      <c r="O104" s="101">
        <f t="shared" si="35"/>
        <v>0</v>
      </c>
      <c r="P104" s="102">
        <f>IF(F104=DATA!$A$1,DATA!$C$1,IF(ข้อมูลประกอบ!F104=DATA!$A$2,DATA!$C$2,IF(ข้อมูลประกอบ!F104=DATA!$A$3,DATA!$C$3,IF(ข้อมูลประกอบ!F104=DATA!$A$4,DATA!$C$4,IF(ข้อมูลประกอบ!F104=DATA!$A$5,DATA!$C$5,IF(ข้อมูลประกอบ!F104=DATA!$A$6,DATA!$D$6,IF(ข้อมูลประกอบ!F104=DATA!$A$7,DATA!$D$7,IF(ข้อมูลประกอบ!F104=DATA!$A$8,DATA!$B$8))))))))</f>
        <v>0</v>
      </c>
      <c r="Q104" s="102">
        <f t="shared" si="36"/>
        <v>0</v>
      </c>
      <c r="R104" s="99">
        <f>IF($F104=DATA!$A$1,DATA!$D$1,IF(ข้อมูลประกอบ!$F104=DATA!$A$2,DATA!$D$2,IF(ข้อมูลประกอบ!$F104=DATA!$A$3,DATA!$D$3,IF(ข้อมูลประกอบ!$F104=DATA!$A$4,DATA!$D$4,IF(ข้อมูลประกอบ!$F104=DATA!$A$5,DATA!$D$5,IF(ข้อมูลประกอบ!$F104=DATA!$A$6,DATA!$B$6,IF(ข้อมูลประกอบ!$F104=DATA!$A$7,DATA!$D$7,IF(ข้อมูลประกอบ!$F104=DATA!$A$8,DATA!$D$8))))))))</f>
        <v>0</v>
      </c>
      <c r="S104" s="99">
        <f>IF($F104=DATA!$A$1,DATA!$D$1,IF(ข้อมูลประกอบ!$F104=DATA!$A$2,DATA!$D$2,IF(ข้อมูลประกอบ!$F104=DATA!$A$3,DATA!$D$3,IF(ข้อมูลประกอบ!$F104=DATA!$A$4,DATA!$D$4,IF(ข้อมูลประกอบ!$F104=DATA!$A$5,DATA!$D$5,IF(ข้อมูลประกอบ!$F104=DATA!$A$6,DATA!$C$6,IF(ข้อมูลประกอบ!$F104=DATA!$A$7,DATA!$D$7,IF(ข้อมูลประกอบ!$F104=DATA!$A$8,DATA!$D$8))))))))</f>
        <v>0</v>
      </c>
      <c r="T104" s="99">
        <f>IF($F104=DATA!$A$1,DATA!$D$1,IF(ข้อมูลประกอบ!$F104=DATA!$A$2,DATA!$D$2,IF(ข้อมูลประกอบ!$F104=DATA!$A$3,DATA!$D$3,IF(ข้อมูลประกอบ!$F104=DATA!$A$4,DATA!$D$4,IF(ข้อมูลประกอบ!$F104=DATA!$A$5,DATA!$D$5,IF(ข้อมูลประกอบ!$F104=DATA!$A$6,DATA!$E$6,IF(ข้อมูลประกอบ!$F104=DATA!$A$7,DATA!$D$7,IF(ข้อมูลประกอบ!$F104=DATA!$A$8,DATA!$D$8))))))))</f>
        <v>0</v>
      </c>
      <c r="U104" s="103">
        <f t="shared" si="37"/>
        <v>0</v>
      </c>
      <c r="V104" s="99">
        <f>IF($F104=DATA!$A$1,DATA!$D$1,IF(ข้อมูลประกอบ!$F104=DATA!$A$2,DATA!$D$2,IF(ข้อมูลประกอบ!$F104=DATA!$A$3,DATA!$D$3,IF(ข้อมูลประกอบ!$F104=DATA!$A$4,DATA!$D$4,IF(ข้อมูลประกอบ!$F104=DATA!$A$5,DATA!$D$5,IF(ข้อมูลประกอบ!$F104=DATA!$A$6,DATA!$D$6,IF(ข้อมูลประกอบ!$F104=DATA!$A$7,DATA!$B$7,IF(ข้อมูลประกอบ!$F104=DATA!$A$8,DATA!$D$8))))))))</f>
        <v>0</v>
      </c>
      <c r="W104" s="99">
        <f>IF($F104=DATA!$A$1,DATA!$D$1,IF(ข้อมูลประกอบ!$F104=DATA!$A$2,DATA!$D$2,IF(ข้อมูลประกอบ!$F104=DATA!$A$3,DATA!$D$3,IF(ข้อมูลประกอบ!$F104=DATA!$A$4,DATA!$D$4,IF(ข้อมูลประกอบ!$F104=DATA!$A$5,DATA!$D$5,IF(ข้อมูลประกอบ!$F104=DATA!$A$6,DATA!$D$6,IF(ข้อมูลประกอบ!$F104=DATA!$A$7,DATA!$C$7,IF(ข้อมูลประกอบ!$F104=DATA!$A$8,DATA!$D$8))))))))</f>
        <v>0</v>
      </c>
      <c r="X104" s="104">
        <f t="shared" si="38"/>
        <v>0</v>
      </c>
      <c r="Y104" s="105">
        <f t="shared" si="39"/>
        <v>0</v>
      </c>
    </row>
    <row r="105" spans="1:25" s="108" customFormat="1" ht="48" x14ac:dyDescent="0.3">
      <c r="A105" s="109">
        <v>97</v>
      </c>
      <c r="B105" s="95"/>
      <c r="C105" s="110"/>
      <c r="D105" s="96" t="s">
        <v>63</v>
      </c>
      <c r="E105" s="95"/>
      <c r="F105" s="98" t="s">
        <v>64</v>
      </c>
      <c r="G105" s="98" t="s">
        <v>63</v>
      </c>
      <c r="H105" s="96">
        <v>0</v>
      </c>
      <c r="I105" s="99">
        <f t="shared" si="30"/>
        <v>0</v>
      </c>
      <c r="J105" s="99">
        <f t="shared" si="31"/>
        <v>0</v>
      </c>
      <c r="K105" s="99">
        <f t="shared" si="32"/>
        <v>0</v>
      </c>
      <c r="L105" s="99">
        <f t="shared" si="33"/>
        <v>0</v>
      </c>
      <c r="M105" s="100">
        <f t="shared" si="34"/>
        <v>0</v>
      </c>
      <c r="N105" s="99">
        <f>IF(F105=DATA!$A$1,DATA!$D$1,IF(ข้อมูลประกอบ!F105=DATA!$A$2,DATA!$D$2,IF(ข้อมูลประกอบ!F105=DATA!$A$3,DATA!$D$3,IF(ข้อมูลประกอบ!F105=DATA!$A$4,DATA!$D$4,IF(ข้อมูลประกอบ!F105=DATA!$A$5,DATA!$B$5,IF(ข้อมูลประกอบ!F105=DATA!$A$6,DATA!$D$6,IF(ข้อมูลประกอบ!F105=DATA!$A$7,DATA!$D$7,IF(ข้อมูลประกอบ!F105=DATA!$A$8,DATA!$D$8))))))))</f>
        <v>0</v>
      </c>
      <c r="O105" s="101">
        <f t="shared" si="35"/>
        <v>0</v>
      </c>
      <c r="P105" s="102">
        <f>IF(F105=DATA!$A$1,DATA!$C$1,IF(ข้อมูลประกอบ!F105=DATA!$A$2,DATA!$C$2,IF(ข้อมูลประกอบ!F105=DATA!$A$3,DATA!$C$3,IF(ข้อมูลประกอบ!F105=DATA!$A$4,DATA!$C$4,IF(ข้อมูลประกอบ!F105=DATA!$A$5,DATA!$C$5,IF(ข้อมูลประกอบ!F105=DATA!$A$6,DATA!$D$6,IF(ข้อมูลประกอบ!F105=DATA!$A$7,DATA!$D$7,IF(ข้อมูลประกอบ!F105=DATA!$A$8,DATA!$B$8))))))))</f>
        <v>0</v>
      </c>
      <c r="Q105" s="102">
        <f t="shared" si="36"/>
        <v>0</v>
      </c>
      <c r="R105" s="99">
        <f>IF($F105=DATA!$A$1,DATA!$D$1,IF(ข้อมูลประกอบ!$F105=DATA!$A$2,DATA!$D$2,IF(ข้อมูลประกอบ!$F105=DATA!$A$3,DATA!$D$3,IF(ข้อมูลประกอบ!$F105=DATA!$A$4,DATA!$D$4,IF(ข้อมูลประกอบ!$F105=DATA!$A$5,DATA!$D$5,IF(ข้อมูลประกอบ!$F105=DATA!$A$6,DATA!$B$6,IF(ข้อมูลประกอบ!$F105=DATA!$A$7,DATA!$D$7,IF(ข้อมูลประกอบ!$F105=DATA!$A$8,DATA!$D$8))))))))</f>
        <v>0</v>
      </c>
      <c r="S105" s="99">
        <f>IF($F105=DATA!$A$1,DATA!$D$1,IF(ข้อมูลประกอบ!$F105=DATA!$A$2,DATA!$D$2,IF(ข้อมูลประกอบ!$F105=DATA!$A$3,DATA!$D$3,IF(ข้อมูลประกอบ!$F105=DATA!$A$4,DATA!$D$4,IF(ข้อมูลประกอบ!$F105=DATA!$A$5,DATA!$D$5,IF(ข้อมูลประกอบ!$F105=DATA!$A$6,DATA!$C$6,IF(ข้อมูลประกอบ!$F105=DATA!$A$7,DATA!$D$7,IF(ข้อมูลประกอบ!$F105=DATA!$A$8,DATA!$D$8))))))))</f>
        <v>0</v>
      </c>
      <c r="T105" s="99">
        <f>IF($F105=DATA!$A$1,DATA!$D$1,IF(ข้อมูลประกอบ!$F105=DATA!$A$2,DATA!$D$2,IF(ข้อมูลประกอบ!$F105=DATA!$A$3,DATA!$D$3,IF(ข้อมูลประกอบ!$F105=DATA!$A$4,DATA!$D$4,IF(ข้อมูลประกอบ!$F105=DATA!$A$5,DATA!$D$5,IF(ข้อมูลประกอบ!$F105=DATA!$A$6,DATA!$E$6,IF(ข้อมูลประกอบ!$F105=DATA!$A$7,DATA!$D$7,IF(ข้อมูลประกอบ!$F105=DATA!$A$8,DATA!$D$8))))))))</f>
        <v>0</v>
      </c>
      <c r="U105" s="103">
        <f t="shared" si="37"/>
        <v>0</v>
      </c>
      <c r="V105" s="99">
        <f>IF($F105=DATA!$A$1,DATA!$D$1,IF(ข้อมูลประกอบ!$F105=DATA!$A$2,DATA!$D$2,IF(ข้อมูลประกอบ!$F105=DATA!$A$3,DATA!$D$3,IF(ข้อมูลประกอบ!$F105=DATA!$A$4,DATA!$D$4,IF(ข้อมูลประกอบ!$F105=DATA!$A$5,DATA!$D$5,IF(ข้อมูลประกอบ!$F105=DATA!$A$6,DATA!$D$6,IF(ข้อมูลประกอบ!$F105=DATA!$A$7,DATA!$B$7,IF(ข้อมูลประกอบ!$F105=DATA!$A$8,DATA!$D$8))))))))</f>
        <v>0</v>
      </c>
      <c r="W105" s="99">
        <f>IF($F105=DATA!$A$1,DATA!$D$1,IF(ข้อมูลประกอบ!$F105=DATA!$A$2,DATA!$D$2,IF(ข้อมูลประกอบ!$F105=DATA!$A$3,DATA!$D$3,IF(ข้อมูลประกอบ!$F105=DATA!$A$4,DATA!$D$4,IF(ข้อมูลประกอบ!$F105=DATA!$A$5,DATA!$D$5,IF(ข้อมูลประกอบ!$F105=DATA!$A$6,DATA!$D$6,IF(ข้อมูลประกอบ!$F105=DATA!$A$7,DATA!$C$7,IF(ข้อมูลประกอบ!$F105=DATA!$A$8,DATA!$D$8))))))))</f>
        <v>0</v>
      </c>
      <c r="X105" s="104">
        <f t="shared" si="38"/>
        <v>0</v>
      </c>
      <c r="Y105" s="105">
        <f t="shared" si="39"/>
        <v>0</v>
      </c>
    </row>
    <row r="106" spans="1:25" s="108" customFormat="1" ht="48" x14ac:dyDescent="0.3">
      <c r="A106" s="109">
        <v>98</v>
      </c>
      <c r="B106" s="95"/>
      <c r="C106" s="110"/>
      <c r="D106" s="96" t="s">
        <v>63</v>
      </c>
      <c r="E106" s="95"/>
      <c r="F106" s="98" t="s">
        <v>64</v>
      </c>
      <c r="G106" s="98" t="s">
        <v>63</v>
      </c>
      <c r="H106" s="96">
        <v>0</v>
      </c>
      <c r="I106" s="99">
        <f t="shared" si="30"/>
        <v>0</v>
      </c>
      <c r="J106" s="99">
        <f t="shared" si="31"/>
        <v>0</v>
      </c>
      <c r="K106" s="99">
        <f t="shared" si="32"/>
        <v>0</v>
      </c>
      <c r="L106" s="99">
        <f t="shared" si="33"/>
        <v>0</v>
      </c>
      <c r="M106" s="100">
        <f t="shared" si="34"/>
        <v>0</v>
      </c>
      <c r="N106" s="99">
        <f>IF(F106=DATA!$A$1,DATA!$D$1,IF(ข้อมูลประกอบ!F106=DATA!$A$2,DATA!$D$2,IF(ข้อมูลประกอบ!F106=DATA!$A$3,DATA!$D$3,IF(ข้อมูลประกอบ!F106=DATA!$A$4,DATA!$D$4,IF(ข้อมูลประกอบ!F106=DATA!$A$5,DATA!$B$5,IF(ข้อมูลประกอบ!F106=DATA!$A$6,DATA!$D$6,IF(ข้อมูลประกอบ!F106=DATA!$A$7,DATA!$D$7,IF(ข้อมูลประกอบ!F106=DATA!$A$8,DATA!$D$8))))))))</f>
        <v>0</v>
      </c>
      <c r="O106" s="101">
        <f t="shared" si="35"/>
        <v>0</v>
      </c>
      <c r="P106" s="102">
        <f>IF(F106=DATA!$A$1,DATA!$C$1,IF(ข้อมูลประกอบ!F106=DATA!$A$2,DATA!$C$2,IF(ข้อมูลประกอบ!F106=DATA!$A$3,DATA!$C$3,IF(ข้อมูลประกอบ!F106=DATA!$A$4,DATA!$C$4,IF(ข้อมูลประกอบ!F106=DATA!$A$5,DATA!$C$5,IF(ข้อมูลประกอบ!F106=DATA!$A$6,DATA!$D$6,IF(ข้อมูลประกอบ!F106=DATA!$A$7,DATA!$D$7,IF(ข้อมูลประกอบ!F106=DATA!$A$8,DATA!$B$8))))))))</f>
        <v>0</v>
      </c>
      <c r="Q106" s="102">
        <f t="shared" si="36"/>
        <v>0</v>
      </c>
      <c r="R106" s="99">
        <f>IF($F106=DATA!$A$1,DATA!$D$1,IF(ข้อมูลประกอบ!$F106=DATA!$A$2,DATA!$D$2,IF(ข้อมูลประกอบ!$F106=DATA!$A$3,DATA!$D$3,IF(ข้อมูลประกอบ!$F106=DATA!$A$4,DATA!$D$4,IF(ข้อมูลประกอบ!$F106=DATA!$A$5,DATA!$D$5,IF(ข้อมูลประกอบ!$F106=DATA!$A$6,DATA!$B$6,IF(ข้อมูลประกอบ!$F106=DATA!$A$7,DATA!$D$7,IF(ข้อมูลประกอบ!$F106=DATA!$A$8,DATA!$D$8))))))))</f>
        <v>0</v>
      </c>
      <c r="S106" s="99">
        <f>IF($F106=DATA!$A$1,DATA!$D$1,IF(ข้อมูลประกอบ!$F106=DATA!$A$2,DATA!$D$2,IF(ข้อมูลประกอบ!$F106=DATA!$A$3,DATA!$D$3,IF(ข้อมูลประกอบ!$F106=DATA!$A$4,DATA!$D$4,IF(ข้อมูลประกอบ!$F106=DATA!$A$5,DATA!$D$5,IF(ข้อมูลประกอบ!$F106=DATA!$A$6,DATA!$C$6,IF(ข้อมูลประกอบ!$F106=DATA!$A$7,DATA!$D$7,IF(ข้อมูลประกอบ!$F106=DATA!$A$8,DATA!$D$8))))))))</f>
        <v>0</v>
      </c>
      <c r="T106" s="99">
        <f>IF($F106=DATA!$A$1,DATA!$D$1,IF(ข้อมูลประกอบ!$F106=DATA!$A$2,DATA!$D$2,IF(ข้อมูลประกอบ!$F106=DATA!$A$3,DATA!$D$3,IF(ข้อมูลประกอบ!$F106=DATA!$A$4,DATA!$D$4,IF(ข้อมูลประกอบ!$F106=DATA!$A$5,DATA!$D$5,IF(ข้อมูลประกอบ!$F106=DATA!$A$6,DATA!$E$6,IF(ข้อมูลประกอบ!$F106=DATA!$A$7,DATA!$D$7,IF(ข้อมูลประกอบ!$F106=DATA!$A$8,DATA!$D$8))))))))</f>
        <v>0</v>
      </c>
      <c r="U106" s="103">
        <f t="shared" si="37"/>
        <v>0</v>
      </c>
      <c r="V106" s="99">
        <f>IF($F106=DATA!$A$1,DATA!$D$1,IF(ข้อมูลประกอบ!$F106=DATA!$A$2,DATA!$D$2,IF(ข้อมูลประกอบ!$F106=DATA!$A$3,DATA!$D$3,IF(ข้อมูลประกอบ!$F106=DATA!$A$4,DATA!$D$4,IF(ข้อมูลประกอบ!$F106=DATA!$A$5,DATA!$D$5,IF(ข้อมูลประกอบ!$F106=DATA!$A$6,DATA!$D$6,IF(ข้อมูลประกอบ!$F106=DATA!$A$7,DATA!$B$7,IF(ข้อมูลประกอบ!$F106=DATA!$A$8,DATA!$D$8))))))))</f>
        <v>0</v>
      </c>
      <c r="W106" s="99">
        <f>IF($F106=DATA!$A$1,DATA!$D$1,IF(ข้อมูลประกอบ!$F106=DATA!$A$2,DATA!$D$2,IF(ข้อมูลประกอบ!$F106=DATA!$A$3,DATA!$D$3,IF(ข้อมูลประกอบ!$F106=DATA!$A$4,DATA!$D$4,IF(ข้อมูลประกอบ!$F106=DATA!$A$5,DATA!$D$5,IF(ข้อมูลประกอบ!$F106=DATA!$A$6,DATA!$D$6,IF(ข้อมูลประกอบ!$F106=DATA!$A$7,DATA!$C$7,IF(ข้อมูลประกอบ!$F106=DATA!$A$8,DATA!$D$8))))))))</f>
        <v>0</v>
      </c>
      <c r="X106" s="104">
        <f t="shared" si="38"/>
        <v>0</v>
      </c>
      <c r="Y106" s="105">
        <f t="shared" si="39"/>
        <v>0</v>
      </c>
    </row>
    <row r="107" spans="1:25" s="108" customFormat="1" ht="48" x14ac:dyDescent="0.3">
      <c r="A107" s="109">
        <v>99</v>
      </c>
      <c r="B107" s="95"/>
      <c r="C107" s="110"/>
      <c r="D107" s="96" t="s">
        <v>63</v>
      </c>
      <c r="E107" s="95"/>
      <c r="F107" s="98" t="s">
        <v>64</v>
      </c>
      <c r="G107" s="98" t="s">
        <v>63</v>
      </c>
      <c r="H107" s="96">
        <v>0</v>
      </c>
      <c r="I107" s="99">
        <f t="shared" si="30"/>
        <v>0</v>
      </c>
      <c r="J107" s="99">
        <f t="shared" si="31"/>
        <v>0</v>
      </c>
      <c r="K107" s="99">
        <f t="shared" si="32"/>
        <v>0</v>
      </c>
      <c r="L107" s="99">
        <f t="shared" si="33"/>
        <v>0</v>
      </c>
      <c r="M107" s="100">
        <f t="shared" si="34"/>
        <v>0</v>
      </c>
      <c r="N107" s="99">
        <f>IF(F107=DATA!$A$1,DATA!$D$1,IF(ข้อมูลประกอบ!F107=DATA!$A$2,DATA!$D$2,IF(ข้อมูลประกอบ!F107=DATA!$A$3,DATA!$D$3,IF(ข้อมูลประกอบ!F107=DATA!$A$4,DATA!$D$4,IF(ข้อมูลประกอบ!F107=DATA!$A$5,DATA!$B$5,IF(ข้อมูลประกอบ!F107=DATA!$A$6,DATA!$D$6,IF(ข้อมูลประกอบ!F107=DATA!$A$7,DATA!$D$7,IF(ข้อมูลประกอบ!F107=DATA!$A$8,DATA!$D$8))))))))</f>
        <v>0</v>
      </c>
      <c r="O107" s="101">
        <f t="shared" si="35"/>
        <v>0</v>
      </c>
      <c r="P107" s="102">
        <f>IF(F107=DATA!$A$1,DATA!$C$1,IF(ข้อมูลประกอบ!F107=DATA!$A$2,DATA!$C$2,IF(ข้อมูลประกอบ!F107=DATA!$A$3,DATA!$C$3,IF(ข้อมูลประกอบ!F107=DATA!$A$4,DATA!$C$4,IF(ข้อมูลประกอบ!F107=DATA!$A$5,DATA!$C$5,IF(ข้อมูลประกอบ!F107=DATA!$A$6,DATA!$D$6,IF(ข้อมูลประกอบ!F107=DATA!$A$7,DATA!$D$7,IF(ข้อมูลประกอบ!F107=DATA!$A$8,DATA!$B$8))))))))</f>
        <v>0</v>
      </c>
      <c r="Q107" s="102">
        <f t="shared" si="36"/>
        <v>0</v>
      </c>
      <c r="R107" s="99">
        <f>IF($F107=DATA!$A$1,DATA!$D$1,IF(ข้อมูลประกอบ!$F107=DATA!$A$2,DATA!$D$2,IF(ข้อมูลประกอบ!$F107=DATA!$A$3,DATA!$D$3,IF(ข้อมูลประกอบ!$F107=DATA!$A$4,DATA!$D$4,IF(ข้อมูลประกอบ!$F107=DATA!$A$5,DATA!$D$5,IF(ข้อมูลประกอบ!$F107=DATA!$A$6,DATA!$B$6,IF(ข้อมูลประกอบ!$F107=DATA!$A$7,DATA!$D$7,IF(ข้อมูลประกอบ!$F107=DATA!$A$8,DATA!$D$8))))))))</f>
        <v>0</v>
      </c>
      <c r="S107" s="99">
        <f>IF($F107=DATA!$A$1,DATA!$D$1,IF(ข้อมูลประกอบ!$F107=DATA!$A$2,DATA!$D$2,IF(ข้อมูลประกอบ!$F107=DATA!$A$3,DATA!$D$3,IF(ข้อมูลประกอบ!$F107=DATA!$A$4,DATA!$D$4,IF(ข้อมูลประกอบ!$F107=DATA!$A$5,DATA!$D$5,IF(ข้อมูลประกอบ!$F107=DATA!$A$6,DATA!$C$6,IF(ข้อมูลประกอบ!$F107=DATA!$A$7,DATA!$D$7,IF(ข้อมูลประกอบ!$F107=DATA!$A$8,DATA!$D$8))))))))</f>
        <v>0</v>
      </c>
      <c r="T107" s="99">
        <f>IF($F107=DATA!$A$1,DATA!$D$1,IF(ข้อมูลประกอบ!$F107=DATA!$A$2,DATA!$D$2,IF(ข้อมูลประกอบ!$F107=DATA!$A$3,DATA!$D$3,IF(ข้อมูลประกอบ!$F107=DATA!$A$4,DATA!$D$4,IF(ข้อมูลประกอบ!$F107=DATA!$A$5,DATA!$D$5,IF(ข้อมูลประกอบ!$F107=DATA!$A$6,DATA!$E$6,IF(ข้อมูลประกอบ!$F107=DATA!$A$7,DATA!$D$7,IF(ข้อมูลประกอบ!$F107=DATA!$A$8,DATA!$D$8))))))))</f>
        <v>0</v>
      </c>
      <c r="U107" s="103">
        <f t="shared" si="37"/>
        <v>0</v>
      </c>
      <c r="V107" s="99">
        <f>IF($F107=DATA!$A$1,DATA!$D$1,IF(ข้อมูลประกอบ!$F107=DATA!$A$2,DATA!$D$2,IF(ข้อมูลประกอบ!$F107=DATA!$A$3,DATA!$D$3,IF(ข้อมูลประกอบ!$F107=DATA!$A$4,DATA!$D$4,IF(ข้อมูลประกอบ!$F107=DATA!$A$5,DATA!$D$5,IF(ข้อมูลประกอบ!$F107=DATA!$A$6,DATA!$D$6,IF(ข้อมูลประกอบ!$F107=DATA!$A$7,DATA!$B$7,IF(ข้อมูลประกอบ!$F107=DATA!$A$8,DATA!$D$8))))))))</f>
        <v>0</v>
      </c>
      <c r="W107" s="99">
        <f>IF($F107=DATA!$A$1,DATA!$D$1,IF(ข้อมูลประกอบ!$F107=DATA!$A$2,DATA!$D$2,IF(ข้อมูลประกอบ!$F107=DATA!$A$3,DATA!$D$3,IF(ข้อมูลประกอบ!$F107=DATA!$A$4,DATA!$D$4,IF(ข้อมูลประกอบ!$F107=DATA!$A$5,DATA!$D$5,IF(ข้อมูลประกอบ!$F107=DATA!$A$6,DATA!$D$6,IF(ข้อมูลประกอบ!$F107=DATA!$A$7,DATA!$C$7,IF(ข้อมูลประกอบ!$F107=DATA!$A$8,DATA!$D$8))))))))</f>
        <v>0</v>
      </c>
      <c r="X107" s="104">
        <f t="shared" si="38"/>
        <v>0</v>
      </c>
      <c r="Y107" s="105">
        <f t="shared" si="39"/>
        <v>0</v>
      </c>
    </row>
    <row r="108" spans="1:25" s="108" customFormat="1" ht="48" x14ac:dyDescent="0.3">
      <c r="A108" s="109">
        <v>100</v>
      </c>
      <c r="B108" s="95"/>
      <c r="C108" s="110"/>
      <c r="D108" s="96" t="s">
        <v>63</v>
      </c>
      <c r="E108" s="95"/>
      <c r="F108" s="98" t="s">
        <v>64</v>
      </c>
      <c r="G108" s="98" t="s">
        <v>63</v>
      </c>
      <c r="H108" s="96">
        <v>0</v>
      </c>
      <c r="I108" s="99">
        <f t="shared" si="30"/>
        <v>0</v>
      </c>
      <c r="J108" s="99">
        <f t="shared" si="31"/>
        <v>0</v>
      </c>
      <c r="K108" s="99">
        <f t="shared" si="32"/>
        <v>0</v>
      </c>
      <c r="L108" s="99">
        <f t="shared" si="33"/>
        <v>0</v>
      </c>
      <c r="M108" s="100">
        <f t="shared" si="34"/>
        <v>0</v>
      </c>
      <c r="N108" s="99">
        <f>IF(F108=DATA!$A$1,DATA!$D$1,IF(ข้อมูลประกอบ!F108=DATA!$A$2,DATA!$D$2,IF(ข้อมูลประกอบ!F108=DATA!$A$3,DATA!$D$3,IF(ข้อมูลประกอบ!F108=DATA!$A$4,DATA!$D$4,IF(ข้อมูลประกอบ!F108=DATA!$A$5,DATA!$B$5,IF(ข้อมูลประกอบ!F108=DATA!$A$6,DATA!$D$6,IF(ข้อมูลประกอบ!F108=DATA!$A$7,DATA!$D$7,IF(ข้อมูลประกอบ!F108=DATA!$A$8,DATA!$D$8))))))))</f>
        <v>0</v>
      </c>
      <c r="O108" s="101">
        <f t="shared" si="35"/>
        <v>0</v>
      </c>
      <c r="P108" s="102">
        <f>IF(F108=DATA!$A$1,DATA!$C$1,IF(ข้อมูลประกอบ!F108=DATA!$A$2,DATA!$C$2,IF(ข้อมูลประกอบ!F108=DATA!$A$3,DATA!$C$3,IF(ข้อมูลประกอบ!F108=DATA!$A$4,DATA!$C$4,IF(ข้อมูลประกอบ!F108=DATA!$A$5,DATA!$C$5,IF(ข้อมูลประกอบ!F108=DATA!$A$6,DATA!$D$6,IF(ข้อมูลประกอบ!F108=DATA!$A$7,DATA!$D$7,IF(ข้อมูลประกอบ!F108=DATA!$A$8,DATA!$B$8))))))))</f>
        <v>0</v>
      </c>
      <c r="Q108" s="102">
        <f t="shared" si="36"/>
        <v>0</v>
      </c>
      <c r="R108" s="99">
        <f>IF($F108=DATA!$A$1,DATA!$D$1,IF(ข้อมูลประกอบ!$F108=DATA!$A$2,DATA!$D$2,IF(ข้อมูลประกอบ!$F108=DATA!$A$3,DATA!$D$3,IF(ข้อมูลประกอบ!$F108=DATA!$A$4,DATA!$D$4,IF(ข้อมูลประกอบ!$F108=DATA!$A$5,DATA!$D$5,IF(ข้อมูลประกอบ!$F108=DATA!$A$6,DATA!$B$6,IF(ข้อมูลประกอบ!$F108=DATA!$A$7,DATA!$D$7,IF(ข้อมูลประกอบ!$F108=DATA!$A$8,DATA!$D$8))))))))</f>
        <v>0</v>
      </c>
      <c r="S108" s="99">
        <f>IF($F108=DATA!$A$1,DATA!$D$1,IF(ข้อมูลประกอบ!$F108=DATA!$A$2,DATA!$D$2,IF(ข้อมูลประกอบ!$F108=DATA!$A$3,DATA!$D$3,IF(ข้อมูลประกอบ!$F108=DATA!$A$4,DATA!$D$4,IF(ข้อมูลประกอบ!$F108=DATA!$A$5,DATA!$D$5,IF(ข้อมูลประกอบ!$F108=DATA!$A$6,DATA!$C$6,IF(ข้อมูลประกอบ!$F108=DATA!$A$7,DATA!$D$7,IF(ข้อมูลประกอบ!$F108=DATA!$A$8,DATA!$D$8))))))))</f>
        <v>0</v>
      </c>
      <c r="T108" s="99">
        <f>IF($F108=DATA!$A$1,DATA!$D$1,IF(ข้อมูลประกอบ!$F108=DATA!$A$2,DATA!$D$2,IF(ข้อมูลประกอบ!$F108=DATA!$A$3,DATA!$D$3,IF(ข้อมูลประกอบ!$F108=DATA!$A$4,DATA!$D$4,IF(ข้อมูลประกอบ!$F108=DATA!$A$5,DATA!$D$5,IF(ข้อมูลประกอบ!$F108=DATA!$A$6,DATA!$E$6,IF(ข้อมูลประกอบ!$F108=DATA!$A$7,DATA!$D$7,IF(ข้อมูลประกอบ!$F108=DATA!$A$8,DATA!$D$8))))))))</f>
        <v>0</v>
      </c>
      <c r="U108" s="103">
        <f t="shared" si="37"/>
        <v>0</v>
      </c>
      <c r="V108" s="99">
        <f>IF($F108=DATA!$A$1,DATA!$D$1,IF(ข้อมูลประกอบ!$F108=DATA!$A$2,DATA!$D$2,IF(ข้อมูลประกอบ!$F108=DATA!$A$3,DATA!$D$3,IF(ข้อมูลประกอบ!$F108=DATA!$A$4,DATA!$D$4,IF(ข้อมูลประกอบ!$F108=DATA!$A$5,DATA!$D$5,IF(ข้อมูลประกอบ!$F108=DATA!$A$6,DATA!$D$6,IF(ข้อมูลประกอบ!$F108=DATA!$A$7,DATA!$B$7,IF(ข้อมูลประกอบ!$F108=DATA!$A$8,DATA!$D$8))))))))</f>
        <v>0</v>
      </c>
      <c r="W108" s="99">
        <f>IF($F108=DATA!$A$1,DATA!$D$1,IF(ข้อมูลประกอบ!$F108=DATA!$A$2,DATA!$D$2,IF(ข้อมูลประกอบ!$F108=DATA!$A$3,DATA!$D$3,IF(ข้อมูลประกอบ!$F108=DATA!$A$4,DATA!$D$4,IF(ข้อมูลประกอบ!$F108=DATA!$A$5,DATA!$D$5,IF(ข้อมูลประกอบ!$F108=DATA!$A$6,DATA!$D$6,IF(ข้อมูลประกอบ!$F108=DATA!$A$7,DATA!$C$7,IF(ข้อมูลประกอบ!$F108=DATA!$A$8,DATA!$D$8))))))))</f>
        <v>0</v>
      </c>
      <c r="X108" s="104">
        <f t="shared" si="38"/>
        <v>0</v>
      </c>
      <c r="Y108" s="105">
        <f t="shared" si="39"/>
        <v>0</v>
      </c>
    </row>
  </sheetData>
  <sheetProtection algorithmName="SHA-512" hashValue="dtwUsZA5NC7VW9hYEUPA3vkCPeSESoElHy48SadJdVekdQ+1B+YSclomtdkhNTtUAA5x54yBm4evwLHOFFdm2Q==" saltValue="uyeazldDiw6fIDeud27+TQ==" spinCount="100000" sheet="1" objects="1" scenarios="1"/>
  <dataConsolidate/>
  <mergeCells count="20">
    <mergeCell ref="A1:Y1"/>
    <mergeCell ref="A2:Y2"/>
    <mergeCell ref="Y5:Y6"/>
    <mergeCell ref="A3:Y3"/>
    <mergeCell ref="V5:X5"/>
    <mergeCell ref="A4:U4"/>
    <mergeCell ref="A8:B8"/>
    <mergeCell ref="R5:U5"/>
    <mergeCell ref="Q5:Q6"/>
    <mergeCell ref="A7:B7"/>
    <mergeCell ref="G5:G6"/>
    <mergeCell ref="H5:M5"/>
    <mergeCell ref="N5:O5"/>
    <mergeCell ref="P5:P6"/>
    <mergeCell ref="A5:A6"/>
    <mergeCell ref="B5:B6"/>
    <mergeCell ref="C5:C6"/>
    <mergeCell ref="D5:D6"/>
    <mergeCell ref="E5:E6"/>
    <mergeCell ref="F5:F6"/>
  </mergeCells>
  <printOptions horizontalCentered="1"/>
  <pageMargins left="0.19685039370078741" right="0.19685039370078741" top="0.55118110236220474" bottom="0.55118110236220474" header="0.31496062992125984" footer="0.31496062992125984"/>
  <pageSetup paperSize="9" scale="29" orientation="landscape" horizontalDpi="300" verticalDpi="300" r:id="rId1"/>
  <headerFooter>
    <oddFooter>&amp;R&amp;P/&amp;N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100-000000000000}">
          <x14:formula1>
            <xm:f>DATA!$A$1:$A$8</xm:f>
          </x14:formula1>
          <xm:sqref>F9:F108</xm:sqref>
        </x14:dataValidation>
        <x14:dataValidation type="list" allowBlank="1" showInputMessage="1" showErrorMessage="1" xr:uid="{00000000-0002-0000-0100-000001000000}">
          <x14:formula1>
            <xm:f>DATA!$A$10:$A$16</xm:f>
          </x14:formula1>
          <xm:sqref>G9:G108</xm:sqref>
        </x14:dataValidation>
        <x14:dataValidation type="list" allowBlank="1" showInputMessage="1" showErrorMessage="1" xr:uid="{00000000-0002-0000-0100-000002000000}">
          <x14:formula1>
            <xm:f>DATA!$A$24:$A$28</xm:f>
          </x14:formula1>
          <xm:sqref>D9:D108</xm:sqref>
        </x14:dataValidation>
        <x14:dataValidation type="custom" allowBlank="1" showInputMessage="1" showErrorMessage="1" errorTitle="ครูสอนอิสลามศึกษา" error="กรอกข้อมูลได้เฉพาะตำแหน่งครู" xr:uid="{00000000-0002-0000-0100-000003000000}">
          <x14:formula1>
            <xm:f>AND(D9&lt;&gt;"โปรดเลือก",OR($F9=DATA!$A$1,$F9=DATA!$A$2,$F9=DATA!$A$3,$F9=DATA!$A$4))</xm:f>
          </x14:formula1>
          <xm:sqref>H9:H108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9"/>
  <sheetViews>
    <sheetView topLeftCell="A7" zoomScaleNormal="100" zoomScaleSheetLayoutView="85" workbookViewId="0">
      <selection activeCell="A9" sqref="A9:G9"/>
    </sheetView>
  </sheetViews>
  <sheetFormatPr defaultColWidth="8.75" defaultRowHeight="16.5" x14ac:dyDescent="0.55000000000000004"/>
  <cols>
    <col min="1" max="1" width="46.83203125" customWidth="1"/>
    <col min="2" max="2" width="13.1640625" customWidth="1"/>
    <col min="3" max="3" width="12" customWidth="1"/>
    <col min="4" max="5" width="6.4140625" customWidth="1"/>
    <col min="6" max="6" width="17.1640625" bestFit="1" customWidth="1"/>
    <col min="7" max="7" width="15.75" customWidth="1"/>
    <col min="8" max="8" width="20.75" style="72" hidden="1" customWidth="1"/>
  </cols>
  <sheetData>
    <row r="1" spans="1:8" s="89" customFormat="1" ht="50.15" customHeight="1" x14ac:dyDescent="0.55000000000000004">
      <c r="A1" s="192" t="s">
        <v>66</v>
      </c>
      <c r="B1" s="192"/>
      <c r="C1" s="192"/>
      <c r="D1" s="192"/>
      <c r="E1" s="192"/>
    </row>
    <row r="2" spans="1:8" ht="24" x14ac:dyDescent="0.8">
      <c r="A2" s="1" t="s">
        <v>1</v>
      </c>
      <c r="B2" s="2"/>
      <c r="C2" s="2"/>
      <c r="D2" s="2"/>
      <c r="E2" s="2"/>
      <c r="F2" s="2"/>
      <c r="G2" s="2"/>
    </row>
    <row r="3" spans="1:8" s="3" customFormat="1" ht="44.5" customHeight="1" x14ac:dyDescent="0.3">
      <c r="A3" s="193" t="s">
        <v>2</v>
      </c>
      <c r="B3" s="193"/>
      <c r="C3" s="193"/>
      <c r="D3" s="193"/>
      <c r="E3" s="193"/>
      <c r="F3" s="193"/>
      <c r="G3" s="193"/>
      <c r="H3" s="73"/>
    </row>
    <row r="4" spans="1:8" ht="24.5" thickBot="1" x14ac:dyDescent="0.85">
      <c r="A4" s="2"/>
      <c r="B4" s="2"/>
      <c r="C4" s="2"/>
      <c r="D4" s="2"/>
      <c r="E4" s="2"/>
      <c r="F4" s="2"/>
      <c r="G4" s="2"/>
    </row>
    <row r="5" spans="1:8" ht="181.5" customHeight="1" x14ac:dyDescent="0.55000000000000004">
      <c r="A5" s="194" t="s">
        <v>3</v>
      </c>
      <c r="B5" s="195"/>
      <c r="C5" s="195"/>
      <c r="D5" s="196"/>
      <c r="E5" s="195"/>
      <c r="F5" s="195"/>
      <c r="G5" s="196"/>
    </row>
    <row r="6" spans="1:8" ht="137.25" customHeight="1" thickBot="1" x14ac:dyDescent="0.6">
      <c r="A6" s="197" t="s">
        <v>4</v>
      </c>
      <c r="B6" s="198"/>
      <c r="C6" s="198"/>
      <c r="D6" s="199"/>
      <c r="E6" s="198"/>
      <c r="F6" s="198"/>
      <c r="G6" s="199"/>
    </row>
    <row r="7" spans="1:8" ht="94.5" customHeight="1" thickBot="1" x14ac:dyDescent="0.6">
      <c r="A7" s="200" t="s">
        <v>5</v>
      </c>
      <c r="B7" s="201"/>
      <c r="C7" s="201"/>
      <c r="D7" s="202"/>
      <c r="E7" s="201"/>
      <c r="F7" s="203"/>
      <c r="G7" s="202"/>
    </row>
    <row r="8" spans="1:8" ht="90" customHeight="1" x14ac:dyDescent="0.55000000000000004">
      <c r="A8" s="189" t="s">
        <v>6</v>
      </c>
      <c r="B8" s="190"/>
      <c r="C8" s="190"/>
      <c r="D8" s="191"/>
      <c r="E8" s="191"/>
      <c r="F8" s="190"/>
      <c r="G8" s="191"/>
    </row>
    <row r="9" spans="1:8" ht="49.5" customHeight="1" x14ac:dyDescent="0.55000000000000004">
      <c r="A9" s="204" t="s">
        <v>7</v>
      </c>
      <c r="B9" s="193"/>
      <c r="C9" s="193"/>
      <c r="D9" s="205"/>
      <c r="E9" s="205"/>
      <c r="F9" s="193"/>
      <c r="G9" s="205"/>
    </row>
    <row r="10" spans="1:8" ht="177.75" customHeight="1" x14ac:dyDescent="0.55000000000000004">
      <c r="A10" s="206" t="s">
        <v>8</v>
      </c>
      <c r="B10" s="207"/>
      <c r="C10" s="207"/>
      <c r="D10" s="208"/>
      <c r="E10" s="208"/>
      <c r="F10" s="207"/>
      <c r="G10" s="208"/>
    </row>
    <row r="11" spans="1:8" s="5" customFormat="1" ht="69" x14ac:dyDescent="0.3">
      <c r="A11" s="15" t="s">
        <v>9</v>
      </c>
      <c r="B11" s="4" t="s">
        <v>10</v>
      </c>
      <c r="C11" s="14" t="s">
        <v>11</v>
      </c>
      <c r="D11" s="209" t="s">
        <v>12</v>
      </c>
      <c r="E11" s="209"/>
      <c r="F11" s="16" t="s">
        <v>13</v>
      </c>
      <c r="G11" s="16" t="s">
        <v>14</v>
      </c>
      <c r="H11" s="74"/>
    </row>
    <row r="12" spans="1:8" ht="21" x14ac:dyDescent="0.55000000000000004">
      <c r="A12" s="61" t="s">
        <v>15</v>
      </c>
      <c r="B12" s="62">
        <f>SUM(B13:B16)</f>
        <v>55</v>
      </c>
      <c r="C12" s="63"/>
      <c r="D12" s="63"/>
      <c r="E12" s="63"/>
      <c r="F12" s="64">
        <f>(SUM(F13:F16))</f>
        <v>13623000</v>
      </c>
      <c r="G12" s="64"/>
    </row>
    <row r="13" spans="1:8" ht="21" x14ac:dyDescent="0.7">
      <c r="A13" s="17" t="s">
        <v>16</v>
      </c>
      <c r="B13" s="70">
        <f>COUNTIF(ตย.ข้อมูลประกอบ!$F$9:$F$108,ตัวอย่างสรุป!A13)</f>
        <v>34</v>
      </c>
      <c r="C13" s="70">
        <f>SUMIF(ตย.ข้อมูลประกอบ!$F$9:$F$108,ตัวอย่างสรุป!A13,ตย.ข้อมูลประกอบ!$G$9:$G$108)</f>
        <v>713480</v>
      </c>
      <c r="D13" s="18">
        <v>12</v>
      </c>
      <c r="E13" s="6" t="s">
        <v>17</v>
      </c>
      <c r="F13" s="70">
        <f>C13*D13</f>
        <v>8561760</v>
      </c>
      <c r="G13" s="19"/>
    </row>
    <row r="14" spans="1:8" ht="21" x14ac:dyDescent="0.7">
      <c r="A14" s="17" t="s">
        <v>18</v>
      </c>
      <c r="B14" s="70">
        <f>COUNTIF(ตย.ข้อมูลประกอบ!$F$9:$F$108,ตัวอย่างสรุป!A14)</f>
        <v>15</v>
      </c>
      <c r="C14" s="70">
        <f>SUMIF(ตย.ข้อมูลประกอบ!$F$9:$F$108,ตัวอย่างสรุป!A14,ตย.ข้อมูลประกอบ!$G$9:$G$108)</f>
        <v>290250</v>
      </c>
      <c r="D14" s="18">
        <v>12</v>
      </c>
      <c r="E14" s="6" t="s">
        <v>17</v>
      </c>
      <c r="F14" s="70">
        <f>C14*D14</f>
        <v>3483000</v>
      </c>
      <c r="G14" s="19"/>
    </row>
    <row r="15" spans="1:8" ht="21" x14ac:dyDescent="0.7">
      <c r="A15" s="17" t="s">
        <v>19</v>
      </c>
      <c r="B15" s="70">
        <f>COUNTIF(ตย.ข้อมูลประกอบ!$F$9:$F$108,ตัวอย่างสรุป!A15)</f>
        <v>2</v>
      </c>
      <c r="C15" s="70">
        <f>SUMIF(ตย.ข้อมูลประกอบ!$F$9:$F$108,ตัวอย่างสรุป!A15,ตย.ข้อมูลประกอบ!$G$9:$G$108)</f>
        <v>44450</v>
      </c>
      <c r="D15" s="18">
        <v>12</v>
      </c>
      <c r="E15" s="6" t="s">
        <v>17</v>
      </c>
      <c r="F15" s="70">
        <f>C15*D15</f>
        <v>533400</v>
      </c>
      <c r="G15" s="19"/>
    </row>
    <row r="16" spans="1:8" ht="21" x14ac:dyDescent="0.7">
      <c r="A16" s="17" t="s">
        <v>20</v>
      </c>
      <c r="B16" s="70">
        <f>COUNTIF(ตย.ข้อมูลประกอบ!$F$9:$F$108,ตัวอย่างสรุป!A16)</f>
        <v>4</v>
      </c>
      <c r="C16" s="70">
        <f>SUMIF(ตย.ข้อมูลประกอบ!$F$9:$F$108,ตัวอย่างสรุป!A16,ตย.ข้อมูลประกอบ!$G$9:$G$108)</f>
        <v>87070</v>
      </c>
      <c r="D16" s="18">
        <v>12</v>
      </c>
      <c r="E16" s="6" t="s">
        <v>17</v>
      </c>
      <c r="F16" s="70">
        <f>C16*D16</f>
        <v>1044840</v>
      </c>
      <c r="G16" s="19"/>
    </row>
    <row r="17" spans="1:8" ht="42" x14ac:dyDescent="0.55000000000000004">
      <c r="A17" s="61" t="s">
        <v>21</v>
      </c>
      <c r="B17" s="62">
        <f>B18+B19+B20+B21</f>
        <v>55</v>
      </c>
      <c r="C17" s="63"/>
      <c r="D17" s="65"/>
      <c r="E17" s="65"/>
      <c r="F17" s="64">
        <f>+F18+F19+F20+F21</f>
        <v>544920.00000000012</v>
      </c>
      <c r="G17" s="64"/>
    </row>
    <row r="18" spans="1:8" ht="21" x14ac:dyDescent="0.55000000000000004">
      <c r="A18" s="17" t="s">
        <v>16</v>
      </c>
      <c r="B18" s="70">
        <f>COUNTIF(ตย.ข้อมูลประกอบ!$F$9:$F$108,ตัวอย่างสรุป!A18)</f>
        <v>34</v>
      </c>
      <c r="C18" s="70">
        <f>SUMIF(ตย.ข้อมูลประกอบ!$F$9:$F$108,ตัวอย่างสรุป!A18,ตย.ข้อมูลประกอบ!$H$9:$H$108)</f>
        <v>28539.200000000008</v>
      </c>
      <c r="D18" s="7">
        <v>12</v>
      </c>
      <c r="E18" s="7" t="s">
        <v>17</v>
      </c>
      <c r="F18" s="70">
        <f>C18*D18</f>
        <v>342470.40000000008</v>
      </c>
      <c r="G18" s="19"/>
    </row>
    <row r="19" spans="1:8" ht="21" x14ac:dyDescent="0.55000000000000004">
      <c r="A19" s="17" t="s">
        <v>18</v>
      </c>
      <c r="B19" s="70">
        <f>COUNTIF(ตย.ข้อมูลประกอบ!$F$9:$F$108,ตัวอย่างสรุป!A19)</f>
        <v>15</v>
      </c>
      <c r="C19" s="70">
        <f>SUMIF(ตย.ข้อมูลประกอบ!$F$9:$F$108,ตัวอย่างสรุป!A19,ตย.ข้อมูลประกอบ!$H$9:$H$108)</f>
        <v>11610</v>
      </c>
      <c r="D19" s="7">
        <v>12</v>
      </c>
      <c r="E19" s="7" t="s">
        <v>17</v>
      </c>
      <c r="F19" s="70">
        <f>C19*D19</f>
        <v>139320</v>
      </c>
      <c r="G19" s="19"/>
    </row>
    <row r="20" spans="1:8" ht="21" x14ac:dyDescent="0.55000000000000004">
      <c r="A20" s="17" t="s">
        <v>19</v>
      </c>
      <c r="B20" s="70">
        <f>COUNTIF(ตย.ข้อมูลประกอบ!$F$9:$F$108,ตัวอย่างสรุป!A20)</f>
        <v>2</v>
      </c>
      <c r="C20" s="70">
        <f>SUMIF(ตย.ข้อมูลประกอบ!$F$9:$F$108,ตัวอย่างสรุป!A20,ตย.ข้อมูลประกอบ!$H$9:$H$108)</f>
        <v>1778</v>
      </c>
      <c r="D20" s="7">
        <v>12</v>
      </c>
      <c r="E20" s="7" t="s">
        <v>17</v>
      </c>
      <c r="F20" s="70">
        <f>C20*D20</f>
        <v>21336</v>
      </c>
      <c r="G20" s="19"/>
    </row>
    <row r="21" spans="1:8" ht="21" x14ac:dyDescent="0.55000000000000004">
      <c r="A21" s="17" t="s">
        <v>20</v>
      </c>
      <c r="B21" s="70">
        <f>COUNTIF(ตย.ข้อมูลประกอบ!$F$9:$F$108,ตัวอย่างสรุป!A21)</f>
        <v>4</v>
      </c>
      <c r="C21" s="70">
        <f>SUMIF(ตย.ข้อมูลประกอบ!$F$9:$F$108,ตัวอย่างสรุป!A21,ตย.ข้อมูลประกอบ!$H$9:$H$108)</f>
        <v>3482.8</v>
      </c>
      <c r="D21" s="7">
        <v>12</v>
      </c>
      <c r="E21" s="7" t="s">
        <v>17</v>
      </c>
      <c r="F21" s="70">
        <f>C21*D21</f>
        <v>41793.600000000006</v>
      </c>
      <c r="G21" s="19"/>
    </row>
    <row r="22" spans="1:8" ht="21" x14ac:dyDescent="0.7">
      <c r="A22" s="61" t="s">
        <v>22</v>
      </c>
      <c r="B22" s="71">
        <f>COUNTIF(ตย.ข้อมูลประกอบ!$F$9:$F$108,ตัวอย่างสรุป!H22)</f>
        <v>2</v>
      </c>
      <c r="C22" s="67">
        <f>SUMIF(ตย.ข้อมูลประกอบ!$F$9:$F$108,ตัวอย่างสรุป!H22,ตย.ข้อมูลประกอบ!$M$9:$M$108)</f>
        <v>18000</v>
      </c>
      <c r="D22" s="65">
        <v>12</v>
      </c>
      <c r="E22" s="63" t="s">
        <v>17</v>
      </c>
      <c r="F22" s="68">
        <f>C22*D22</f>
        <v>216000</v>
      </c>
      <c r="G22" s="68"/>
      <c r="H22" s="72" t="s">
        <v>23</v>
      </c>
    </row>
    <row r="23" spans="1:8" s="8" customFormat="1" ht="42" x14ac:dyDescent="0.3">
      <c r="A23" s="61" t="s">
        <v>24</v>
      </c>
      <c r="B23" s="71">
        <f>COUNTIF(ตย.ข้อมูลประกอบ!$F$9:$F$108,ตัวอย่างสรุป!H23)</f>
        <v>22</v>
      </c>
      <c r="C23" s="63">
        <f>SUMIF(ตย.ข้อมูลประกอบ!$F$9:$F$108,ตัวอย่างสรุป!H23,ตย.ข้อมูลประกอบ!$T$9:$T$108)</f>
        <v>2816000</v>
      </c>
      <c r="D23" s="65">
        <v>80</v>
      </c>
      <c r="E23" s="65" t="s">
        <v>25</v>
      </c>
      <c r="F23" s="68">
        <f>C23</f>
        <v>2816000</v>
      </c>
      <c r="G23" s="68"/>
      <c r="H23" s="75" t="s">
        <v>26</v>
      </c>
    </row>
    <row r="24" spans="1:8" s="8" customFormat="1" ht="23.25" customHeight="1" x14ac:dyDescent="0.3">
      <c r="A24" s="61" t="s">
        <v>27</v>
      </c>
      <c r="B24" s="71">
        <f>COUNTIF(ตย.ข้อมูลประกอบ!$F$9:$F$108,ตัวอย่างสรุป!H24)</f>
        <v>3</v>
      </c>
      <c r="C24" s="63">
        <f>SUMIF(ตย.ข้อมูลประกอบ!$F$9:$F$108,ตัวอย่างสรุป!H24,ตย.ข้อมูลประกอบ!$W$9:$W$108)</f>
        <v>72000</v>
      </c>
      <c r="D24" s="65">
        <v>80</v>
      </c>
      <c r="E24" s="65" t="s">
        <v>25</v>
      </c>
      <c r="F24" s="68">
        <f>C24</f>
        <v>72000</v>
      </c>
      <c r="G24" s="68"/>
      <c r="H24" s="75" t="s">
        <v>28</v>
      </c>
    </row>
    <row r="25" spans="1:8" ht="21" x14ac:dyDescent="0.55000000000000004">
      <c r="A25" s="69" t="s">
        <v>29</v>
      </c>
      <c r="B25" s="62">
        <f>B12</f>
        <v>55</v>
      </c>
      <c r="C25" s="63">
        <f>ตย.ข้อมูลประกอบ!K7</f>
        <v>41250</v>
      </c>
      <c r="D25" s="65">
        <v>12</v>
      </c>
      <c r="E25" s="63" t="s">
        <v>17</v>
      </c>
      <c r="F25" s="68">
        <f>C25*D25</f>
        <v>495000</v>
      </c>
      <c r="G25" s="62"/>
    </row>
    <row r="26" spans="1:8" ht="21" x14ac:dyDescent="0.55000000000000004">
      <c r="A26" s="69" t="s">
        <v>30</v>
      </c>
      <c r="B26" s="66">
        <f>COUNTIF(ตย.ข้อมูลประกอบ!P9:P108,"&gt;1")</f>
        <v>57</v>
      </c>
      <c r="C26" s="66">
        <f>SUMIF(ตย.ข้อมูลประกอบ!$O$9:$O$108,"&gt;1",ตย.ข้อมูลประกอบ!$O$9:$O$108)</f>
        <v>142500</v>
      </c>
      <c r="D26" s="65">
        <v>12</v>
      </c>
      <c r="E26" s="63" t="s">
        <v>17</v>
      </c>
      <c r="F26" s="68">
        <f>C26*D26</f>
        <v>1710000</v>
      </c>
      <c r="G26" s="68"/>
    </row>
    <row r="27" spans="1:8" ht="21.5" thickBot="1" x14ac:dyDescent="0.6">
      <c r="A27" s="20" t="s">
        <v>31</v>
      </c>
      <c r="B27" s="10"/>
      <c r="C27" s="11"/>
      <c r="D27" s="12"/>
      <c r="E27" s="12"/>
      <c r="F27" s="77">
        <f>SUM(F12,F17,F22,F23,F24,F25,F26)</f>
        <v>19476920</v>
      </c>
      <c r="G27" s="13"/>
    </row>
    <row r="28" spans="1:8" ht="72" customHeight="1" thickTop="1" thickBot="1" x14ac:dyDescent="0.6">
      <c r="A28" s="210" t="s">
        <v>32</v>
      </c>
      <c r="B28" s="211"/>
      <c r="C28" s="211"/>
      <c r="D28" s="211"/>
      <c r="E28" s="211"/>
      <c r="F28" s="211"/>
      <c r="G28" s="211"/>
    </row>
    <row r="29" spans="1:8" s="9" customFormat="1" ht="66" customHeight="1" thickBot="1" x14ac:dyDescent="0.6">
      <c r="A29" s="212" t="s">
        <v>33</v>
      </c>
      <c r="B29" s="213"/>
      <c r="C29" s="213"/>
      <c r="D29" s="213"/>
      <c r="E29" s="213"/>
      <c r="F29" s="213"/>
      <c r="G29" s="214"/>
      <c r="H29" s="76"/>
    </row>
  </sheetData>
  <sheetProtection algorithmName="SHA-512" hashValue="qjfSjET7T3zjluFuWYGEFaVaPrpZ6Pd5c6NwpN/tgsbaHB4MFPmzRKlGsOZoVmw5Bd19qLmZEaaNan/U3tRcvQ==" saltValue="XKEo7m3PRRVXxPJRagPp+g==" spinCount="100000" sheet="1" objects="1" scenarios="1"/>
  <mergeCells count="11">
    <mergeCell ref="A9:G9"/>
    <mergeCell ref="A10:G10"/>
    <mergeCell ref="D11:E11"/>
    <mergeCell ref="A28:G28"/>
    <mergeCell ref="A29:G29"/>
    <mergeCell ref="A8:G8"/>
    <mergeCell ref="A1:E1"/>
    <mergeCell ref="A3:G3"/>
    <mergeCell ref="A5:G5"/>
    <mergeCell ref="A6:G6"/>
    <mergeCell ref="A7:G7"/>
  </mergeCells>
  <pageMargins left="0.43307086614173229" right="0.19685039370078741" top="0.74803149606299213" bottom="0.74803149606299213" header="0.31496062992125984" footer="0.31496062992125984"/>
  <pageSetup paperSize="9" scale="82" fitToHeight="0" orientation="portrait" r:id="rId1"/>
  <rowBreaks count="1" manualBreakCount="1">
    <brk id="10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08"/>
  <sheetViews>
    <sheetView zoomScale="90" zoomScaleNormal="90" zoomScaleSheetLayoutView="70" workbookViewId="0">
      <selection activeCell="G14" sqref="G14"/>
    </sheetView>
  </sheetViews>
  <sheetFormatPr defaultRowHeight="24" x14ac:dyDescent="0.8"/>
  <cols>
    <col min="1" max="1" width="13.83203125" style="56" customWidth="1"/>
    <col min="2" max="2" width="30.4140625" style="38" bestFit="1" customWidth="1"/>
    <col min="3" max="4" width="12.1640625" style="39" bestFit="1" customWidth="1"/>
    <col min="5" max="5" width="26.58203125" style="38" bestFit="1" customWidth="1"/>
    <col min="6" max="6" width="21.4140625" style="49" bestFit="1" customWidth="1"/>
    <col min="7" max="8" width="20.25" style="40" customWidth="1"/>
    <col min="9" max="9" width="21.25" style="40" bestFit="1" customWidth="1"/>
    <col min="10" max="10" width="11.1640625" style="40" hidden="1" customWidth="1"/>
    <col min="11" max="11" width="20.1640625" style="40" bestFit="1" customWidth="1"/>
    <col min="12" max="12" width="20.25" style="57" customWidth="1"/>
    <col min="13" max="13" width="18.25" style="40" bestFit="1" customWidth="1"/>
    <col min="14" max="14" width="18.25" style="40" customWidth="1"/>
    <col min="15" max="16" width="21.83203125" style="40" bestFit="1" customWidth="1"/>
    <col min="17" max="23" width="18.75" style="40" customWidth="1"/>
    <col min="24" max="24" width="17.25" style="32" bestFit="1" customWidth="1"/>
    <col min="25" max="242" width="9" style="32"/>
    <col min="243" max="243" width="4.75" style="32" customWidth="1"/>
    <col min="244" max="244" width="19" style="32" customWidth="1"/>
    <col min="245" max="245" width="4.58203125" style="32" customWidth="1"/>
    <col min="246" max="247" width="9.1640625" style="32" customWidth="1"/>
    <col min="248" max="248" width="21" style="32" customWidth="1"/>
    <col min="249" max="249" width="9.75" style="32" customWidth="1"/>
    <col min="250" max="250" width="9.1640625" style="32" customWidth="1"/>
    <col min="251" max="251" width="8.83203125" style="32" customWidth="1"/>
    <col min="252" max="253" width="10.4140625" style="32" customWidth="1"/>
    <col min="254" max="254" width="9.25" style="32" customWidth="1"/>
    <col min="255" max="255" width="9.83203125" style="32" customWidth="1"/>
    <col min="256" max="258" width="11.4140625" style="32" customWidth="1"/>
    <col min="259" max="259" width="10.1640625" style="32" customWidth="1"/>
    <col min="260" max="260" width="10.4140625" style="32" customWidth="1"/>
    <col min="261" max="261" width="17.58203125" style="32" customWidth="1"/>
    <col min="262" max="498" width="9" style="32"/>
    <col min="499" max="499" width="4.75" style="32" customWidth="1"/>
    <col min="500" max="500" width="19" style="32" customWidth="1"/>
    <col min="501" max="501" width="4.58203125" style="32" customWidth="1"/>
    <col min="502" max="503" width="9.1640625" style="32" customWidth="1"/>
    <col min="504" max="504" width="21" style="32" customWidth="1"/>
    <col min="505" max="505" width="9.75" style="32" customWidth="1"/>
    <col min="506" max="506" width="9.1640625" style="32" customWidth="1"/>
    <col min="507" max="507" width="8.83203125" style="32" customWidth="1"/>
    <col min="508" max="509" width="10.4140625" style="32" customWidth="1"/>
    <col min="510" max="510" width="9.25" style="32" customWidth="1"/>
    <col min="511" max="511" width="9.83203125" style="32" customWidth="1"/>
    <col min="512" max="514" width="11.4140625" style="32" customWidth="1"/>
    <col min="515" max="515" width="10.1640625" style="32" customWidth="1"/>
    <col min="516" max="516" width="10.4140625" style="32" customWidth="1"/>
    <col min="517" max="517" width="17.58203125" style="32" customWidth="1"/>
    <col min="518" max="754" width="9" style="32"/>
    <col min="755" max="755" width="4.75" style="32" customWidth="1"/>
    <col min="756" max="756" width="19" style="32" customWidth="1"/>
    <col min="757" max="757" width="4.58203125" style="32" customWidth="1"/>
    <col min="758" max="759" width="9.1640625" style="32" customWidth="1"/>
    <col min="760" max="760" width="21" style="32" customWidth="1"/>
    <col min="761" max="761" width="9.75" style="32" customWidth="1"/>
    <col min="762" max="762" width="9.1640625" style="32" customWidth="1"/>
    <col min="763" max="763" width="8.83203125" style="32" customWidth="1"/>
    <col min="764" max="765" width="10.4140625" style="32" customWidth="1"/>
    <col min="766" max="766" width="9.25" style="32" customWidth="1"/>
    <col min="767" max="767" width="9.83203125" style="32" customWidth="1"/>
    <col min="768" max="770" width="11.4140625" style="32" customWidth="1"/>
    <col min="771" max="771" width="10.1640625" style="32" customWidth="1"/>
    <col min="772" max="772" width="10.4140625" style="32" customWidth="1"/>
    <col min="773" max="773" width="17.58203125" style="32" customWidth="1"/>
    <col min="774" max="1010" width="9" style="32"/>
    <col min="1011" max="1011" width="4.75" style="32" customWidth="1"/>
    <col min="1012" max="1012" width="19" style="32" customWidth="1"/>
    <col min="1013" max="1013" width="4.58203125" style="32" customWidth="1"/>
    <col min="1014" max="1015" width="9.1640625" style="32" customWidth="1"/>
    <col min="1016" max="1016" width="21" style="32" customWidth="1"/>
    <col min="1017" max="1017" width="9.75" style="32" customWidth="1"/>
    <col min="1018" max="1018" width="9.1640625" style="32" customWidth="1"/>
    <col min="1019" max="1019" width="8.83203125" style="32" customWidth="1"/>
    <col min="1020" max="1021" width="10.4140625" style="32" customWidth="1"/>
    <col min="1022" max="1022" width="9.25" style="32" customWidth="1"/>
    <col min="1023" max="1023" width="9.83203125" style="32" customWidth="1"/>
    <col min="1024" max="1026" width="11.4140625" style="32" customWidth="1"/>
    <col min="1027" max="1027" width="10.1640625" style="32" customWidth="1"/>
    <col min="1028" max="1028" width="10.4140625" style="32" customWidth="1"/>
    <col min="1029" max="1029" width="17.58203125" style="32" customWidth="1"/>
    <col min="1030" max="1266" width="9" style="32"/>
    <col min="1267" max="1267" width="4.75" style="32" customWidth="1"/>
    <col min="1268" max="1268" width="19" style="32" customWidth="1"/>
    <col min="1269" max="1269" width="4.58203125" style="32" customWidth="1"/>
    <col min="1270" max="1271" width="9.1640625" style="32" customWidth="1"/>
    <col min="1272" max="1272" width="21" style="32" customWidth="1"/>
    <col min="1273" max="1273" width="9.75" style="32" customWidth="1"/>
    <col min="1274" max="1274" width="9.1640625" style="32" customWidth="1"/>
    <col min="1275" max="1275" width="8.83203125" style="32" customWidth="1"/>
    <col min="1276" max="1277" width="10.4140625" style="32" customWidth="1"/>
    <col min="1278" max="1278" width="9.25" style="32" customWidth="1"/>
    <col min="1279" max="1279" width="9.83203125" style="32" customWidth="1"/>
    <col min="1280" max="1282" width="11.4140625" style="32" customWidth="1"/>
    <col min="1283" max="1283" width="10.1640625" style="32" customWidth="1"/>
    <col min="1284" max="1284" width="10.4140625" style="32" customWidth="1"/>
    <col min="1285" max="1285" width="17.58203125" style="32" customWidth="1"/>
    <col min="1286" max="1522" width="9" style="32"/>
    <col min="1523" max="1523" width="4.75" style="32" customWidth="1"/>
    <col min="1524" max="1524" width="19" style="32" customWidth="1"/>
    <col min="1525" max="1525" width="4.58203125" style="32" customWidth="1"/>
    <col min="1526" max="1527" width="9.1640625" style="32" customWidth="1"/>
    <col min="1528" max="1528" width="21" style="32" customWidth="1"/>
    <col min="1529" max="1529" width="9.75" style="32" customWidth="1"/>
    <col min="1530" max="1530" width="9.1640625" style="32" customWidth="1"/>
    <col min="1531" max="1531" width="8.83203125" style="32" customWidth="1"/>
    <col min="1532" max="1533" width="10.4140625" style="32" customWidth="1"/>
    <col min="1534" max="1534" width="9.25" style="32" customWidth="1"/>
    <col min="1535" max="1535" width="9.83203125" style="32" customWidth="1"/>
    <col min="1536" max="1538" width="11.4140625" style="32" customWidth="1"/>
    <col min="1539" max="1539" width="10.1640625" style="32" customWidth="1"/>
    <col min="1540" max="1540" width="10.4140625" style="32" customWidth="1"/>
    <col min="1541" max="1541" width="17.58203125" style="32" customWidth="1"/>
    <col min="1542" max="1778" width="9" style="32"/>
    <col min="1779" max="1779" width="4.75" style="32" customWidth="1"/>
    <col min="1780" max="1780" width="19" style="32" customWidth="1"/>
    <col min="1781" max="1781" width="4.58203125" style="32" customWidth="1"/>
    <col min="1782" max="1783" width="9.1640625" style="32" customWidth="1"/>
    <col min="1784" max="1784" width="21" style="32" customWidth="1"/>
    <col min="1785" max="1785" width="9.75" style="32" customWidth="1"/>
    <col min="1786" max="1786" width="9.1640625" style="32" customWidth="1"/>
    <col min="1787" max="1787" width="8.83203125" style="32" customWidth="1"/>
    <col min="1788" max="1789" width="10.4140625" style="32" customWidth="1"/>
    <col min="1790" max="1790" width="9.25" style="32" customWidth="1"/>
    <col min="1791" max="1791" width="9.83203125" style="32" customWidth="1"/>
    <col min="1792" max="1794" width="11.4140625" style="32" customWidth="1"/>
    <col min="1795" max="1795" width="10.1640625" style="32" customWidth="1"/>
    <col min="1796" max="1796" width="10.4140625" style="32" customWidth="1"/>
    <col min="1797" max="1797" width="17.58203125" style="32" customWidth="1"/>
    <col min="1798" max="2034" width="9" style="32"/>
    <col min="2035" max="2035" width="4.75" style="32" customWidth="1"/>
    <col min="2036" max="2036" width="19" style="32" customWidth="1"/>
    <col min="2037" max="2037" width="4.58203125" style="32" customWidth="1"/>
    <col min="2038" max="2039" width="9.1640625" style="32" customWidth="1"/>
    <col min="2040" max="2040" width="21" style="32" customWidth="1"/>
    <col min="2041" max="2041" width="9.75" style="32" customWidth="1"/>
    <col min="2042" max="2042" width="9.1640625" style="32" customWidth="1"/>
    <col min="2043" max="2043" width="8.83203125" style="32" customWidth="1"/>
    <col min="2044" max="2045" width="10.4140625" style="32" customWidth="1"/>
    <col min="2046" max="2046" width="9.25" style="32" customWidth="1"/>
    <col min="2047" max="2047" width="9.83203125" style="32" customWidth="1"/>
    <col min="2048" max="2050" width="11.4140625" style="32" customWidth="1"/>
    <col min="2051" max="2051" width="10.1640625" style="32" customWidth="1"/>
    <col min="2052" max="2052" width="10.4140625" style="32" customWidth="1"/>
    <col min="2053" max="2053" width="17.58203125" style="32" customWidth="1"/>
    <col min="2054" max="2290" width="9" style="32"/>
    <col min="2291" max="2291" width="4.75" style="32" customWidth="1"/>
    <col min="2292" max="2292" width="19" style="32" customWidth="1"/>
    <col min="2293" max="2293" width="4.58203125" style="32" customWidth="1"/>
    <col min="2294" max="2295" width="9.1640625" style="32" customWidth="1"/>
    <col min="2296" max="2296" width="21" style="32" customWidth="1"/>
    <col min="2297" max="2297" width="9.75" style="32" customWidth="1"/>
    <col min="2298" max="2298" width="9.1640625" style="32" customWidth="1"/>
    <col min="2299" max="2299" width="8.83203125" style="32" customWidth="1"/>
    <col min="2300" max="2301" width="10.4140625" style="32" customWidth="1"/>
    <col min="2302" max="2302" width="9.25" style="32" customWidth="1"/>
    <col min="2303" max="2303" width="9.83203125" style="32" customWidth="1"/>
    <col min="2304" max="2306" width="11.4140625" style="32" customWidth="1"/>
    <col min="2307" max="2307" width="10.1640625" style="32" customWidth="1"/>
    <col min="2308" max="2308" width="10.4140625" style="32" customWidth="1"/>
    <col min="2309" max="2309" width="17.58203125" style="32" customWidth="1"/>
    <col min="2310" max="2546" width="9" style="32"/>
    <col min="2547" max="2547" width="4.75" style="32" customWidth="1"/>
    <col min="2548" max="2548" width="19" style="32" customWidth="1"/>
    <col min="2549" max="2549" width="4.58203125" style="32" customWidth="1"/>
    <col min="2550" max="2551" width="9.1640625" style="32" customWidth="1"/>
    <col min="2552" max="2552" width="21" style="32" customWidth="1"/>
    <col min="2553" max="2553" width="9.75" style="32" customWidth="1"/>
    <col min="2554" max="2554" width="9.1640625" style="32" customWidth="1"/>
    <col min="2555" max="2555" width="8.83203125" style="32" customWidth="1"/>
    <col min="2556" max="2557" width="10.4140625" style="32" customWidth="1"/>
    <col min="2558" max="2558" width="9.25" style="32" customWidth="1"/>
    <col min="2559" max="2559" width="9.83203125" style="32" customWidth="1"/>
    <col min="2560" max="2562" width="11.4140625" style="32" customWidth="1"/>
    <col min="2563" max="2563" width="10.1640625" style="32" customWidth="1"/>
    <col min="2564" max="2564" width="10.4140625" style="32" customWidth="1"/>
    <col min="2565" max="2565" width="17.58203125" style="32" customWidth="1"/>
    <col min="2566" max="2802" width="9" style="32"/>
    <col min="2803" max="2803" width="4.75" style="32" customWidth="1"/>
    <col min="2804" max="2804" width="19" style="32" customWidth="1"/>
    <col min="2805" max="2805" width="4.58203125" style="32" customWidth="1"/>
    <col min="2806" max="2807" width="9.1640625" style="32" customWidth="1"/>
    <col min="2808" max="2808" width="21" style="32" customWidth="1"/>
    <col min="2809" max="2809" width="9.75" style="32" customWidth="1"/>
    <col min="2810" max="2810" width="9.1640625" style="32" customWidth="1"/>
    <col min="2811" max="2811" width="8.83203125" style="32" customWidth="1"/>
    <col min="2812" max="2813" width="10.4140625" style="32" customWidth="1"/>
    <col min="2814" max="2814" width="9.25" style="32" customWidth="1"/>
    <col min="2815" max="2815" width="9.83203125" style="32" customWidth="1"/>
    <col min="2816" max="2818" width="11.4140625" style="32" customWidth="1"/>
    <col min="2819" max="2819" width="10.1640625" style="32" customWidth="1"/>
    <col min="2820" max="2820" width="10.4140625" style="32" customWidth="1"/>
    <col min="2821" max="2821" width="17.58203125" style="32" customWidth="1"/>
    <col min="2822" max="3058" width="9" style="32"/>
    <col min="3059" max="3059" width="4.75" style="32" customWidth="1"/>
    <col min="3060" max="3060" width="19" style="32" customWidth="1"/>
    <col min="3061" max="3061" width="4.58203125" style="32" customWidth="1"/>
    <col min="3062" max="3063" width="9.1640625" style="32" customWidth="1"/>
    <col min="3064" max="3064" width="21" style="32" customWidth="1"/>
    <col min="3065" max="3065" width="9.75" style="32" customWidth="1"/>
    <col min="3066" max="3066" width="9.1640625" style="32" customWidth="1"/>
    <col min="3067" max="3067" width="8.83203125" style="32" customWidth="1"/>
    <col min="3068" max="3069" width="10.4140625" style="32" customWidth="1"/>
    <col min="3070" max="3070" width="9.25" style="32" customWidth="1"/>
    <col min="3071" max="3071" width="9.83203125" style="32" customWidth="1"/>
    <col min="3072" max="3074" width="11.4140625" style="32" customWidth="1"/>
    <col min="3075" max="3075" width="10.1640625" style="32" customWidth="1"/>
    <col min="3076" max="3076" width="10.4140625" style="32" customWidth="1"/>
    <col min="3077" max="3077" width="17.58203125" style="32" customWidth="1"/>
    <col min="3078" max="3314" width="9" style="32"/>
    <col min="3315" max="3315" width="4.75" style="32" customWidth="1"/>
    <col min="3316" max="3316" width="19" style="32" customWidth="1"/>
    <col min="3317" max="3317" width="4.58203125" style="32" customWidth="1"/>
    <col min="3318" max="3319" width="9.1640625" style="32" customWidth="1"/>
    <col min="3320" max="3320" width="21" style="32" customWidth="1"/>
    <col min="3321" max="3321" width="9.75" style="32" customWidth="1"/>
    <col min="3322" max="3322" width="9.1640625" style="32" customWidth="1"/>
    <col min="3323" max="3323" width="8.83203125" style="32" customWidth="1"/>
    <col min="3324" max="3325" width="10.4140625" style="32" customWidth="1"/>
    <col min="3326" max="3326" width="9.25" style="32" customWidth="1"/>
    <col min="3327" max="3327" width="9.83203125" style="32" customWidth="1"/>
    <col min="3328" max="3330" width="11.4140625" style="32" customWidth="1"/>
    <col min="3331" max="3331" width="10.1640625" style="32" customWidth="1"/>
    <col min="3332" max="3332" width="10.4140625" style="32" customWidth="1"/>
    <col min="3333" max="3333" width="17.58203125" style="32" customWidth="1"/>
    <col min="3334" max="3570" width="9" style="32"/>
    <col min="3571" max="3571" width="4.75" style="32" customWidth="1"/>
    <col min="3572" max="3572" width="19" style="32" customWidth="1"/>
    <col min="3573" max="3573" width="4.58203125" style="32" customWidth="1"/>
    <col min="3574" max="3575" width="9.1640625" style="32" customWidth="1"/>
    <col min="3576" max="3576" width="21" style="32" customWidth="1"/>
    <col min="3577" max="3577" width="9.75" style="32" customWidth="1"/>
    <col min="3578" max="3578" width="9.1640625" style="32" customWidth="1"/>
    <col min="3579" max="3579" width="8.83203125" style="32" customWidth="1"/>
    <col min="3580" max="3581" width="10.4140625" style="32" customWidth="1"/>
    <col min="3582" max="3582" width="9.25" style="32" customWidth="1"/>
    <col min="3583" max="3583" width="9.83203125" style="32" customWidth="1"/>
    <col min="3584" max="3586" width="11.4140625" style="32" customWidth="1"/>
    <col min="3587" max="3587" width="10.1640625" style="32" customWidth="1"/>
    <col min="3588" max="3588" width="10.4140625" style="32" customWidth="1"/>
    <col min="3589" max="3589" width="17.58203125" style="32" customWidth="1"/>
    <col min="3590" max="3826" width="9" style="32"/>
    <col min="3827" max="3827" width="4.75" style="32" customWidth="1"/>
    <col min="3828" max="3828" width="19" style="32" customWidth="1"/>
    <col min="3829" max="3829" width="4.58203125" style="32" customWidth="1"/>
    <col min="3830" max="3831" width="9.1640625" style="32" customWidth="1"/>
    <col min="3832" max="3832" width="21" style="32" customWidth="1"/>
    <col min="3833" max="3833" width="9.75" style="32" customWidth="1"/>
    <col min="3834" max="3834" width="9.1640625" style="32" customWidth="1"/>
    <col min="3835" max="3835" width="8.83203125" style="32" customWidth="1"/>
    <col min="3836" max="3837" width="10.4140625" style="32" customWidth="1"/>
    <col min="3838" max="3838" width="9.25" style="32" customWidth="1"/>
    <col min="3839" max="3839" width="9.83203125" style="32" customWidth="1"/>
    <col min="3840" max="3842" width="11.4140625" style="32" customWidth="1"/>
    <col min="3843" max="3843" width="10.1640625" style="32" customWidth="1"/>
    <col min="3844" max="3844" width="10.4140625" style="32" customWidth="1"/>
    <col min="3845" max="3845" width="17.58203125" style="32" customWidth="1"/>
    <col min="3846" max="4082" width="9" style="32"/>
    <col min="4083" max="4083" width="4.75" style="32" customWidth="1"/>
    <col min="4084" max="4084" width="19" style="32" customWidth="1"/>
    <col min="4085" max="4085" width="4.58203125" style="32" customWidth="1"/>
    <col min="4086" max="4087" width="9.1640625" style="32" customWidth="1"/>
    <col min="4088" max="4088" width="21" style="32" customWidth="1"/>
    <col min="4089" max="4089" width="9.75" style="32" customWidth="1"/>
    <col min="4090" max="4090" width="9.1640625" style="32" customWidth="1"/>
    <col min="4091" max="4091" width="8.83203125" style="32" customWidth="1"/>
    <col min="4092" max="4093" width="10.4140625" style="32" customWidth="1"/>
    <col min="4094" max="4094" width="9.25" style="32" customWidth="1"/>
    <col min="4095" max="4095" width="9.83203125" style="32" customWidth="1"/>
    <col min="4096" max="4098" width="11.4140625" style="32" customWidth="1"/>
    <col min="4099" max="4099" width="10.1640625" style="32" customWidth="1"/>
    <col min="4100" max="4100" width="10.4140625" style="32" customWidth="1"/>
    <col min="4101" max="4101" width="17.58203125" style="32" customWidth="1"/>
    <col min="4102" max="4338" width="9" style="32"/>
    <col min="4339" max="4339" width="4.75" style="32" customWidth="1"/>
    <col min="4340" max="4340" width="19" style="32" customWidth="1"/>
    <col min="4341" max="4341" width="4.58203125" style="32" customWidth="1"/>
    <col min="4342" max="4343" width="9.1640625" style="32" customWidth="1"/>
    <col min="4344" max="4344" width="21" style="32" customWidth="1"/>
    <col min="4345" max="4345" width="9.75" style="32" customWidth="1"/>
    <col min="4346" max="4346" width="9.1640625" style="32" customWidth="1"/>
    <col min="4347" max="4347" width="8.83203125" style="32" customWidth="1"/>
    <col min="4348" max="4349" width="10.4140625" style="32" customWidth="1"/>
    <col min="4350" max="4350" width="9.25" style="32" customWidth="1"/>
    <col min="4351" max="4351" width="9.83203125" style="32" customWidth="1"/>
    <col min="4352" max="4354" width="11.4140625" style="32" customWidth="1"/>
    <col min="4355" max="4355" width="10.1640625" style="32" customWidth="1"/>
    <col min="4356" max="4356" width="10.4140625" style="32" customWidth="1"/>
    <col min="4357" max="4357" width="17.58203125" style="32" customWidth="1"/>
    <col min="4358" max="4594" width="9" style="32"/>
    <col min="4595" max="4595" width="4.75" style="32" customWidth="1"/>
    <col min="4596" max="4596" width="19" style="32" customWidth="1"/>
    <col min="4597" max="4597" width="4.58203125" style="32" customWidth="1"/>
    <col min="4598" max="4599" width="9.1640625" style="32" customWidth="1"/>
    <col min="4600" max="4600" width="21" style="32" customWidth="1"/>
    <col min="4601" max="4601" width="9.75" style="32" customWidth="1"/>
    <col min="4602" max="4602" width="9.1640625" style="32" customWidth="1"/>
    <col min="4603" max="4603" width="8.83203125" style="32" customWidth="1"/>
    <col min="4604" max="4605" width="10.4140625" style="32" customWidth="1"/>
    <col min="4606" max="4606" width="9.25" style="32" customWidth="1"/>
    <col min="4607" max="4607" width="9.83203125" style="32" customWidth="1"/>
    <col min="4608" max="4610" width="11.4140625" style="32" customWidth="1"/>
    <col min="4611" max="4611" width="10.1640625" style="32" customWidth="1"/>
    <col min="4612" max="4612" width="10.4140625" style="32" customWidth="1"/>
    <col min="4613" max="4613" width="17.58203125" style="32" customWidth="1"/>
    <col min="4614" max="4850" width="9" style="32"/>
    <col min="4851" max="4851" width="4.75" style="32" customWidth="1"/>
    <col min="4852" max="4852" width="19" style="32" customWidth="1"/>
    <col min="4853" max="4853" width="4.58203125" style="32" customWidth="1"/>
    <col min="4854" max="4855" width="9.1640625" style="32" customWidth="1"/>
    <col min="4856" max="4856" width="21" style="32" customWidth="1"/>
    <col min="4857" max="4857" width="9.75" style="32" customWidth="1"/>
    <col min="4858" max="4858" width="9.1640625" style="32" customWidth="1"/>
    <col min="4859" max="4859" width="8.83203125" style="32" customWidth="1"/>
    <col min="4860" max="4861" width="10.4140625" style="32" customWidth="1"/>
    <col min="4862" max="4862" width="9.25" style="32" customWidth="1"/>
    <col min="4863" max="4863" width="9.83203125" style="32" customWidth="1"/>
    <col min="4864" max="4866" width="11.4140625" style="32" customWidth="1"/>
    <col min="4867" max="4867" width="10.1640625" style="32" customWidth="1"/>
    <col min="4868" max="4868" width="10.4140625" style="32" customWidth="1"/>
    <col min="4869" max="4869" width="17.58203125" style="32" customWidth="1"/>
    <col min="4870" max="5106" width="9" style="32"/>
    <col min="5107" max="5107" width="4.75" style="32" customWidth="1"/>
    <col min="5108" max="5108" width="19" style="32" customWidth="1"/>
    <col min="5109" max="5109" width="4.58203125" style="32" customWidth="1"/>
    <col min="5110" max="5111" width="9.1640625" style="32" customWidth="1"/>
    <col min="5112" max="5112" width="21" style="32" customWidth="1"/>
    <col min="5113" max="5113" width="9.75" style="32" customWidth="1"/>
    <col min="5114" max="5114" width="9.1640625" style="32" customWidth="1"/>
    <col min="5115" max="5115" width="8.83203125" style="32" customWidth="1"/>
    <col min="5116" max="5117" width="10.4140625" style="32" customWidth="1"/>
    <col min="5118" max="5118" width="9.25" style="32" customWidth="1"/>
    <col min="5119" max="5119" width="9.83203125" style="32" customWidth="1"/>
    <col min="5120" max="5122" width="11.4140625" style="32" customWidth="1"/>
    <col min="5123" max="5123" width="10.1640625" style="32" customWidth="1"/>
    <col min="5124" max="5124" width="10.4140625" style="32" customWidth="1"/>
    <col min="5125" max="5125" width="17.58203125" style="32" customWidth="1"/>
    <col min="5126" max="5362" width="9" style="32"/>
    <col min="5363" max="5363" width="4.75" style="32" customWidth="1"/>
    <col min="5364" max="5364" width="19" style="32" customWidth="1"/>
    <col min="5365" max="5365" width="4.58203125" style="32" customWidth="1"/>
    <col min="5366" max="5367" width="9.1640625" style="32" customWidth="1"/>
    <col min="5368" max="5368" width="21" style="32" customWidth="1"/>
    <col min="5369" max="5369" width="9.75" style="32" customWidth="1"/>
    <col min="5370" max="5370" width="9.1640625" style="32" customWidth="1"/>
    <col min="5371" max="5371" width="8.83203125" style="32" customWidth="1"/>
    <col min="5372" max="5373" width="10.4140625" style="32" customWidth="1"/>
    <col min="5374" max="5374" width="9.25" style="32" customWidth="1"/>
    <col min="5375" max="5375" width="9.83203125" style="32" customWidth="1"/>
    <col min="5376" max="5378" width="11.4140625" style="32" customWidth="1"/>
    <col min="5379" max="5379" width="10.1640625" style="32" customWidth="1"/>
    <col min="5380" max="5380" width="10.4140625" style="32" customWidth="1"/>
    <col min="5381" max="5381" width="17.58203125" style="32" customWidth="1"/>
    <col min="5382" max="5618" width="9" style="32"/>
    <col min="5619" max="5619" width="4.75" style="32" customWidth="1"/>
    <col min="5620" max="5620" width="19" style="32" customWidth="1"/>
    <col min="5621" max="5621" width="4.58203125" style="32" customWidth="1"/>
    <col min="5622" max="5623" width="9.1640625" style="32" customWidth="1"/>
    <col min="5624" max="5624" width="21" style="32" customWidth="1"/>
    <col min="5625" max="5625" width="9.75" style="32" customWidth="1"/>
    <col min="5626" max="5626" width="9.1640625" style="32" customWidth="1"/>
    <col min="5627" max="5627" width="8.83203125" style="32" customWidth="1"/>
    <col min="5628" max="5629" width="10.4140625" style="32" customWidth="1"/>
    <col min="5630" max="5630" width="9.25" style="32" customWidth="1"/>
    <col min="5631" max="5631" width="9.83203125" style="32" customWidth="1"/>
    <col min="5632" max="5634" width="11.4140625" style="32" customWidth="1"/>
    <col min="5635" max="5635" width="10.1640625" style="32" customWidth="1"/>
    <col min="5636" max="5636" width="10.4140625" style="32" customWidth="1"/>
    <col min="5637" max="5637" width="17.58203125" style="32" customWidth="1"/>
    <col min="5638" max="5874" width="9" style="32"/>
    <col min="5875" max="5875" width="4.75" style="32" customWidth="1"/>
    <col min="5876" max="5876" width="19" style="32" customWidth="1"/>
    <col min="5877" max="5877" width="4.58203125" style="32" customWidth="1"/>
    <col min="5878" max="5879" width="9.1640625" style="32" customWidth="1"/>
    <col min="5880" max="5880" width="21" style="32" customWidth="1"/>
    <col min="5881" max="5881" width="9.75" style="32" customWidth="1"/>
    <col min="5882" max="5882" width="9.1640625" style="32" customWidth="1"/>
    <col min="5883" max="5883" width="8.83203125" style="32" customWidth="1"/>
    <col min="5884" max="5885" width="10.4140625" style="32" customWidth="1"/>
    <col min="5886" max="5886" width="9.25" style="32" customWidth="1"/>
    <col min="5887" max="5887" width="9.83203125" style="32" customWidth="1"/>
    <col min="5888" max="5890" width="11.4140625" style="32" customWidth="1"/>
    <col min="5891" max="5891" width="10.1640625" style="32" customWidth="1"/>
    <col min="5892" max="5892" width="10.4140625" style="32" customWidth="1"/>
    <col min="5893" max="5893" width="17.58203125" style="32" customWidth="1"/>
    <col min="5894" max="6130" width="9" style="32"/>
    <col min="6131" max="6131" width="4.75" style="32" customWidth="1"/>
    <col min="6132" max="6132" width="19" style="32" customWidth="1"/>
    <col min="6133" max="6133" width="4.58203125" style="32" customWidth="1"/>
    <col min="6134" max="6135" width="9.1640625" style="32" customWidth="1"/>
    <col min="6136" max="6136" width="21" style="32" customWidth="1"/>
    <col min="6137" max="6137" width="9.75" style="32" customWidth="1"/>
    <col min="6138" max="6138" width="9.1640625" style="32" customWidth="1"/>
    <col min="6139" max="6139" width="8.83203125" style="32" customWidth="1"/>
    <col min="6140" max="6141" width="10.4140625" style="32" customWidth="1"/>
    <col min="6142" max="6142" width="9.25" style="32" customWidth="1"/>
    <col min="6143" max="6143" width="9.83203125" style="32" customWidth="1"/>
    <col min="6144" max="6146" width="11.4140625" style="32" customWidth="1"/>
    <col min="6147" max="6147" width="10.1640625" style="32" customWidth="1"/>
    <col min="6148" max="6148" width="10.4140625" style="32" customWidth="1"/>
    <col min="6149" max="6149" width="17.58203125" style="32" customWidth="1"/>
    <col min="6150" max="6386" width="9" style="32"/>
    <col min="6387" max="6387" width="4.75" style="32" customWidth="1"/>
    <col min="6388" max="6388" width="19" style="32" customWidth="1"/>
    <col min="6389" max="6389" width="4.58203125" style="32" customWidth="1"/>
    <col min="6390" max="6391" width="9.1640625" style="32" customWidth="1"/>
    <col min="6392" max="6392" width="21" style="32" customWidth="1"/>
    <col min="6393" max="6393" width="9.75" style="32" customWidth="1"/>
    <col min="6394" max="6394" width="9.1640625" style="32" customWidth="1"/>
    <col min="6395" max="6395" width="8.83203125" style="32" customWidth="1"/>
    <col min="6396" max="6397" width="10.4140625" style="32" customWidth="1"/>
    <col min="6398" max="6398" width="9.25" style="32" customWidth="1"/>
    <col min="6399" max="6399" width="9.83203125" style="32" customWidth="1"/>
    <col min="6400" max="6402" width="11.4140625" style="32" customWidth="1"/>
    <col min="6403" max="6403" width="10.1640625" style="32" customWidth="1"/>
    <col min="6404" max="6404" width="10.4140625" style="32" customWidth="1"/>
    <col min="6405" max="6405" width="17.58203125" style="32" customWidth="1"/>
    <col min="6406" max="6642" width="9" style="32"/>
    <col min="6643" max="6643" width="4.75" style="32" customWidth="1"/>
    <col min="6644" max="6644" width="19" style="32" customWidth="1"/>
    <col min="6645" max="6645" width="4.58203125" style="32" customWidth="1"/>
    <col min="6646" max="6647" width="9.1640625" style="32" customWidth="1"/>
    <col min="6648" max="6648" width="21" style="32" customWidth="1"/>
    <col min="6649" max="6649" width="9.75" style="32" customWidth="1"/>
    <col min="6650" max="6650" width="9.1640625" style="32" customWidth="1"/>
    <col min="6651" max="6651" width="8.83203125" style="32" customWidth="1"/>
    <col min="6652" max="6653" width="10.4140625" style="32" customWidth="1"/>
    <col min="6654" max="6654" width="9.25" style="32" customWidth="1"/>
    <col min="6655" max="6655" width="9.83203125" style="32" customWidth="1"/>
    <col min="6656" max="6658" width="11.4140625" style="32" customWidth="1"/>
    <col min="6659" max="6659" width="10.1640625" style="32" customWidth="1"/>
    <col min="6660" max="6660" width="10.4140625" style="32" customWidth="1"/>
    <col min="6661" max="6661" width="17.58203125" style="32" customWidth="1"/>
    <col min="6662" max="6898" width="9" style="32"/>
    <col min="6899" max="6899" width="4.75" style="32" customWidth="1"/>
    <col min="6900" max="6900" width="19" style="32" customWidth="1"/>
    <col min="6901" max="6901" width="4.58203125" style="32" customWidth="1"/>
    <col min="6902" max="6903" width="9.1640625" style="32" customWidth="1"/>
    <col min="6904" max="6904" width="21" style="32" customWidth="1"/>
    <col min="6905" max="6905" width="9.75" style="32" customWidth="1"/>
    <col min="6906" max="6906" width="9.1640625" style="32" customWidth="1"/>
    <col min="6907" max="6907" width="8.83203125" style="32" customWidth="1"/>
    <col min="6908" max="6909" width="10.4140625" style="32" customWidth="1"/>
    <col min="6910" max="6910" width="9.25" style="32" customWidth="1"/>
    <col min="6911" max="6911" width="9.83203125" style="32" customWidth="1"/>
    <col min="6912" max="6914" width="11.4140625" style="32" customWidth="1"/>
    <col min="6915" max="6915" width="10.1640625" style="32" customWidth="1"/>
    <col min="6916" max="6916" width="10.4140625" style="32" customWidth="1"/>
    <col min="6917" max="6917" width="17.58203125" style="32" customWidth="1"/>
    <col min="6918" max="7154" width="9" style="32"/>
    <col min="7155" max="7155" width="4.75" style="32" customWidth="1"/>
    <col min="7156" max="7156" width="19" style="32" customWidth="1"/>
    <col min="7157" max="7157" width="4.58203125" style="32" customWidth="1"/>
    <col min="7158" max="7159" width="9.1640625" style="32" customWidth="1"/>
    <col min="7160" max="7160" width="21" style="32" customWidth="1"/>
    <col min="7161" max="7161" width="9.75" style="32" customWidth="1"/>
    <col min="7162" max="7162" width="9.1640625" style="32" customWidth="1"/>
    <col min="7163" max="7163" width="8.83203125" style="32" customWidth="1"/>
    <col min="7164" max="7165" width="10.4140625" style="32" customWidth="1"/>
    <col min="7166" max="7166" width="9.25" style="32" customWidth="1"/>
    <col min="7167" max="7167" width="9.83203125" style="32" customWidth="1"/>
    <col min="7168" max="7170" width="11.4140625" style="32" customWidth="1"/>
    <col min="7171" max="7171" width="10.1640625" style="32" customWidth="1"/>
    <col min="7172" max="7172" width="10.4140625" style="32" customWidth="1"/>
    <col min="7173" max="7173" width="17.58203125" style="32" customWidth="1"/>
    <col min="7174" max="7410" width="9" style="32"/>
    <col min="7411" max="7411" width="4.75" style="32" customWidth="1"/>
    <col min="7412" max="7412" width="19" style="32" customWidth="1"/>
    <col min="7413" max="7413" width="4.58203125" style="32" customWidth="1"/>
    <col min="7414" max="7415" width="9.1640625" style="32" customWidth="1"/>
    <col min="7416" max="7416" width="21" style="32" customWidth="1"/>
    <col min="7417" max="7417" width="9.75" style="32" customWidth="1"/>
    <col min="7418" max="7418" width="9.1640625" style="32" customWidth="1"/>
    <col min="7419" max="7419" width="8.83203125" style="32" customWidth="1"/>
    <col min="7420" max="7421" width="10.4140625" style="32" customWidth="1"/>
    <col min="7422" max="7422" width="9.25" style="32" customWidth="1"/>
    <col min="7423" max="7423" width="9.83203125" style="32" customWidth="1"/>
    <col min="7424" max="7426" width="11.4140625" style="32" customWidth="1"/>
    <col min="7427" max="7427" width="10.1640625" style="32" customWidth="1"/>
    <col min="7428" max="7428" width="10.4140625" style="32" customWidth="1"/>
    <col min="7429" max="7429" width="17.58203125" style="32" customWidth="1"/>
    <col min="7430" max="7666" width="9" style="32"/>
    <col min="7667" max="7667" width="4.75" style="32" customWidth="1"/>
    <col min="7668" max="7668" width="19" style="32" customWidth="1"/>
    <col min="7669" max="7669" width="4.58203125" style="32" customWidth="1"/>
    <col min="7670" max="7671" width="9.1640625" style="32" customWidth="1"/>
    <col min="7672" max="7672" width="21" style="32" customWidth="1"/>
    <col min="7673" max="7673" width="9.75" style="32" customWidth="1"/>
    <col min="7674" max="7674" width="9.1640625" style="32" customWidth="1"/>
    <col min="7675" max="7675" width="8.83203125" style="32" customWidth="1"/>
    <col min="7676" max="7677" width="10.4140625" style="32" customWidth="1"/>
    <col min="7678" max="7678" width="9.25" style="32" customWidth="1"/>
    <col min="7679" max="7679" width="9.83203125" style="32" customWidth="1"/>
    <col min="7680" max="7682" width="11.4140625" style="32" customWidth="1"/>
    <col min="7683" max="7683" width="10.1640625" style="32" customWidth="1"/>
    <col min="7684" max="7684" width="10.4140625" style="32" customWidth="1"/>
    <col min="7685" max="7685" width="17.58203125" style="32" customWidth="1"/>
    <col min="7686" max="7922" width="9" style="32"/>
    <col min="7923" max="7923" width="4.75" style="32" customWidth="1"/>
    <col min="7924" max="7924" width="19" style="32" customWidth="1"/>
    <col min="7925" max="7925" width="4.58203125" style="32" customWidth="1"/>
    <col min="7926" max="7927" width="9.1640625" style="32" customWidth="1"/>
    <col min="7928" max="7928" width="21" style="32" customWidth="1"/>
    <col min="7929" max="7929" width="9.75" style="32" customWidth="1"/>
    <col min="7930" max="7930" width="9.1640625" style="32" customWidth="1"/>
    <col min="7931" max="7931" width="8.83203125" style="32" customWidth="1"/>
    <col min="7932" max="7933" width="10.4140625" style="32" customWidth="1"/>
    <col min="7934" max="7934" width="9.25" style="32" customWidth="1"/>
    <col min="7935" max="7935" width="9.83203125" style="32" customWidth="1"/>
    <col min="7936" max="7938" width="11.4140625" style="32" customWidth="1"/>
    <col min="7939" max="7939" width="10.1640625" style="32" customWidth="1"/>
    <col min="7940" max="7940" width="10.4140625" style="32" customWidth="1"/>
    <col min="7941" max="7941" width="17.58203125" style="32" customWidth="1"/>
    <col min="7942" max="8178" width="9" style="32"/>
    <col min="8179" max="8179" width="4.75" style="32" customWidth="1"/>
    <col min="8180" max="8180" width="19" style="32" customWidth="1"/>
    <col min="8181" max="8181" width="4.58203125" style="32" customWidth="1"/>
    <col min="8182" max="8183" width="9.1640625" style="32" customWidth="1"/>
    <col min="8184" max="8184" width="21" style="32" customWidth="1"/>
    <col min="8185" max="8185" width="9.75" style="32" customWidth="1"/>
    <col min="8186" max="8186" width="9.1640625" style="32" customWidth="1"/>
    <col min="8187" max="8187" width="8.83203125" style="32" customWidth="1"/>
    <col min="8188" max="8189" width="10.4140625" style="32" customWidth="1"/>
    <col min="8190" max="8190" width="9.25" style="32" customWidth="1"/>
    <col min="8191" max="8191" width="9.83203125" style="32" customWidth="1"/>
    <col min="8192" max="8194" width="11.4140625" style="32" customWidth="1"/>
    <col min="8195" max="8195" width="10.1640625" style="32" customWidth="1"/>
    <col min="8196" max="8196" width="10.4140625" style="32" customWidth="1"/>
    <col min="8197" max="8197" width="17.58203125" style="32" customWidth="1"/>
    <col min="8198" max="8434" width="9" style="32"/>
    <col min="8435" max="8435" width="4.75" style="32" customWidth="1"/>
    <col min="8436" max="8436" width="19" style="32" customWidth="1"/>
    <col min="8437" max="8437" width="4.58203125" style="32" customWidth="1"/>
    <col min="8438" max="8439" width="9.1640625" style="32" customWidth="1"/>
    <col min="8440" max="8440" width="21" style="32" customWidth="1"/>
    <col min="8441" max="8441" width="9.75" style="32" customWidth="1"/>
    <col min="8442" max="8442" width="9.1640625" style="32" customWidth="1"/>
    <col min="8443" max="8443" width="8.83203125" style="32" customWidth="1"/>
    <col min="8444" max="8445" width="10.4140625" style="32" customWidth="1"/>
    <col min="8446" max="8446" width="9.25" style="32" customWidth="1"/>
    <col min="8447" max="8447" width="9.83203125" style="32" customWidth="1"/>
    <col min="8448" max="8450" width="11.4140625" style="32" customWidth="1"/>
    <col min="8451" max="8451" width="10.1640625" style="32" customWidth="1"/>
    <col min="8452" max="8452" width="10.4140625" style="32" customWidth="1"/>
    <col min="8453" max="8453" width="17.58203125" style="32" customWidth="1"/>
    <col min="8454" max="8690" width="9" style="32"/>
    <col min="8691" max="8691" width="4.75" style="32" customWidth="1"/>
    <col min="8692" max="8692" width="19" style="32" customWidth="1"/>
    <col min="8693" max="8693" width="4.58203125" style="32" customWidth="1"/>
    <col min="8694" max="8695" width="9.1640625" style="32" customWidth="1"/>
    <col min="8696" max="8696" width="21" style="32" customWidth="1"/>
    <col min="8697" max="8697" width="9.75" style="32" customWidth="1"/>
    <col min="8698" max="8698" width="9.1640625" style="32" customWidth="1"/>
    <col min="8699" max="8699" width="8.83203125" style="32" customWidth="1"/>
    <col min="8700" max="8701" width="10.4140625" style="32" customWidth="1"/>
    <col min="8702" max="8702" width="9.25" style="32" customWidth="1"/>
    <col min="8703" max="8703" width="9.83203125" style="32" customWidth="1"/>
    <col min="8704" max="8706" width="11.4140625" style="32" customWidth="1"/>
    <col min="8707" max="8707" width="10.1640625" style="32" customWidth="1"/>
    <col min="8708" max="8708" width="10.4140625" style="32" customWidth="1"/>
    <col min="8709" max="8709" width="17.58203125" style="32" customWidth="1"/>
    <col min="8710" max="8946" width="9" style="32"/>
    <col min="8947" max="8947" width="4.75" style="32" customWidth="1"/>
    <col min="8948" max="8948" width="19" style="32" customWidth="1"/>
    <col min="8949" max="8949" width="4.58203125" style="32" customWidth="1"/>
    <col min="8950" max="8951" width="9.1640625" style="32" customWidth="1"/>
    <col min="8952" max="8952" width="21" style="32" customWidth="1"/>
    <col min="8953" max="8953" width="9.75" style="32" customWidth="1"/>
    <col min="8954" max="8954" width="9.1640625" style="32" customWidth="1"/>
    <col min="8955" max="8955" width="8.83203125" style="32" customWidth="1"/>
    <col min="8956" max="8957" width="10.4140625" style="32" customWidth="1"/>
    <col min="8958" max="8958" width="9.25" style="32" customWidth="1"/>
    <col min="8959" max="8959" width="9.83203125" style="32" customWidth="1"/>
    <col min="8960" max="8962" width="11.4140625" style="32" customWidth="1"/>
    <col min="8963" max="8963" width="10.1640625" style="32" customWidth="1"/>
    <col min="8964" max="8964" width="10.4140625" style="32" customWidth="1"/>
    <col min="8965" max="8965" width="17.58203125" style="32" customWidth="1"/>
    <col min="8966" max="9202" width="9" style="32"/>
    <col min="9203" max="9203" width="4.75" style="32" customWidth="1"/>
    <col min="9204" max="9204" width="19" style="32" customWidth="1"/>
    <col min="9205" max="9205" width="4.58203125" style="32" customWidth="1"/>
    <col min="9206" max="9207" width="9.1640625" style="32" customWidth="1"/>
    <col min="9208" max="9208" width="21" style="32" customWidth="1"/>
    <col min="9209" max="9209" width="9.75" style="32" customWidth="1"/>
    <col min="9210" max="9210" width="9.1640625" style="32" customWidth="1"/>
    <col min="9211" max="9211" width="8.83203125" style="32" customWidth="1"/>
    <col min="9212" max="9213" width="10.4140625" style="32" customWidth="1"/>
    <col min="9214" max="9214" width="9.25" style="32" customWidth="1"/>
    <col min="9215" max="9215" width="9.83203125" style="32" customWidth="1"/>
    <col min="9216" max="9218" width="11.4140625" style="32" customWidth="1"/>
    <col min="9219" max="9219" width="10.1640625" style="32" customWidth="1"/>
    <col min="9220" max="9220" width="10.4140625" style="32" customWidth="1"/>
    <col min="9221" max="9221" width="17.58203125" style="32" customWidth="1"/>
    <col min="9222" max="9458" width="9" style="32"/>
    <col min="9459" max="9459" width="4.75" style="32" customWidth="1"/>
    <col min="9460" max="9460" width="19" style="32" customWidth="1"/>
    <col min="9461" max="9461" width="4.58203125" style="32" customWidth="1"/>
    <col min="9462" max="9463" width="9.1640625" style="32" customWidth="1"/>
    <col min="9464" max="9464" width="21" style="32" customWidth="1"/>
    <col min="9465" max="9465" width="9.75" style="32" customWidth="1"/>
    <col min="9466" max="9466" width="9.1640625" style="32" customWidth="1"/>
    <col min="9467" max="9467" width="8.83203125" style="32" customWidth="1"/>
    <col min="9468" max="9469" width="10.4140625" style="32" customWidth="1"/>
    <col min="9470" max="9470" width="9.25" style="32" customWidth="1"/>
    <col min="9471" max="9471" width="9.83203125" style="32" customWidth="1"/>
    <col min="9472" max="9474" width="11.4140625" style="32" customWidth="1"/>
    <col min="9475" max="9475" width="10.1640625" style="32" customWidth="1"/>
    <col min="9476" max="9476" width="10.4140625" style="32" customWidth="1"/>
    <col min="9477" max="9477" width="17.58203125" style="32" customWidth="1"/>
    <col min="9478" max="9714" width="9" style="32"/>
    <col min="9715" max="9715" width="4.75" style="32" customWidth="1"/>
    <col min="9716" max="9716" width="19" style="32" customWidth="1"/>
    <col min="9717" max="9717" width="4.58203125" style="32" customWidth="1"/>
    <col min="9718" max="9719" width="9.1640625" style="32" customWidth="1"/>
    <col min="9720" max="9720" width="21" style="32" customWidth="1"/>
    <col min="9721" max="9721" width="9.75" style="32" customWidth="1"/>
    <col min="9722" max="9722" width="9.1640625" style="32" customWidth="1"/>
    <col min="9723" max="9723" width="8.83203125" style="32" customWidth="1"/>
    <col min="9724" max="9725" width="10.4140625" style="32" customWidth="1"/>
    <col min="9726" max="9726" width="9.25" style="32" customWidth="1"/>
    <col min="9727" max="9727" width="9.83203125" style="32" customWidth="1"/>
    <col min="9728" max="9730" width="11.4140625" style="32" customWidth="1"/>
    <col min="9731" max="9731" width="10.1640625" style="32" customWidth="1"/>
    <col min="9732" max="9732" width="10.4140625" style="32" customWidth="1"/>
    <col min="9733" max="9733" width="17.58203125" style="32" customWidth="1"/>
    <col min="9734" max="9970" width="9" style="32"/>
    <col min="9971" max="9971" width="4.75" style="32" customWidth="1"/>
    <col min="9972" max="9972" width="19" style="32" customWidth="1"/>
    <col min="9973" max="9973" width="4.58203125" style="32" customWidth="1"/>
    <col min="9974" max="9975" width="9.1640625" style="32" customWidth="1"/>
    <col min="9976" max="9976" width="21" style="32" customWidth="1"/>
    <col min="9977" max="9977" width="9.75" style="32" customWidth="1"/>
    <col min="9978" max="9978" width="9.1640625" style="32" customWidth="1"/>
    <col min="9979" max="9979" width="8.83203125" style="32" customWidth="1"/>
    <col min="9980" max="9981" width="10.4140625" style="32" customWidth="1"/>
    <col min="9982" max="9982" width="9.25" style="32" customWidth="1"/>
    <col min="9983" max="9983" width="9.83203125" style="32" customWidth="1"/>
    <col min="9984" max="9986" width="11.4140625" style="32" customWidth="1"/>
    <col min="9987" max="9987" width="10.1640625" style="32" customWidth="1"/>
    <col min="9988" max="9988" width="10.4140625" style="32" customWidth="1"/>
    <col min="9989" max="9989" width="17.58203125" style="32" customWidth="1"/>
    <col min="9990" max="10226" width="9" style="32"/>
    <col min="10227" max="10227" width="4.75" style="32" customWidth="1"/>
    <col min="10228" max="10228" width="19" style="32" customWidth="1"/>
    <col min="10229" max="10229" width="4.58203125" style="32" customWidth="1"/>
    <col min="10230" max="10231" width="9.1640625" style="32" customWidth="1"/>
    <col min="10232" max="10232" width="21" style="32" customWidth="1"/>
    <col min="10233" max="10233" width="9.75" style="32" customWidth="1"/>
    <col min="10234" max="10234" width="9.1640625" style="32" customWidth="1"/>
    <col min="10235" max="10235" width="8.83203125" style="32" customWidth="1"/>
    <col min="10236" max="10237" width="10.4140625" style="32" customWidth="1"/>
    <col min="10238" max="10238" width="9.25" style="32" customWidth="1"/>
    <col min="10239" max="10239" width="9.83203125" style="32" customWidth="1"/>
    <col min="10240" max="10242" width="11.4140625" style="32" customWidth="1"/>
    <col min="10243" max="10243" width="10.1640625" style="32" customWidth="1"/>
    <col min="10244" max="10244" width="10.4140625" style="32" customWidth="1"/>
    <col min="10245" max="10245" width="17.58203125" style="32" customWidth="1"/>
    <col min="10246" max="10482" width="9" style="32"/>
    <col min="10483" max="10483" width="4.75" style="32" customWidth="1"/>
    <col min="10484" max="10484" width="19" style="32" customWidth="1"/>
    <col min="10485" max="10485" width="4.58203125" style="32" customWidth="1"/>
    <col min="10486" max="10487" width="9.1640625" style="32" customWidth="1"/>
    <col min="10488" max="10488" width="21" style="32" customWidth="1"/>
    <col min="10489" max="10489" width="9.75" style="32" customWidth="1"/>
    <col min="10490" max="10490" width="9.1640625" style="32" customWidth="1"/>
    <col min="10491" max="10491" width="8.83203125" style="32" customWidth="1"/>
    <col min="10492" max="10493" width="10.4140625" style="32" customWidth="1"/>
    <col min="10494" max="10494" width="9.25" style="32" customWidth="1"/>
    <col min="10495" max="10495" width="9.83203125" style="32" customWidth="1"/>
    <col min="10496" max="10498" width="11.4140625" style="32" customWidth="1"/>
    <col min="10499" max="10499" width="10.1640625" style="32" customWidth="1"/>
    <col min="10500" max="10500" width="10.4140625" style="32" customWidth="1"/>
    <col min="10501" max="10501" width="17.58203125" style="32" customWidth="1"/>
    <col min="10502" max="10738" width="9" style="32"/>
    <col min="10739" max="10739" width="4.75" style="32" customWidth="1"/>
    <col min="10740" max="10740" width="19" style="32" customWidth="1"/>
    <col min="10741" max="10741" width="4.58203125" style="32" customWidth="1"/>
    <col min="10742" max="10743" width="9.1640625" style="32" customWidth="1"/>
    <col min="10744" max="10744" width="21" style="32" customWidth="1"/>
    <col min="10745" max="10745" width="9.75" style="32" customWidth="1"/>
    <col min="10746" max="10746" width="9.1640625" style="32" customWidth="1"/>
    <col min="10747" max="10747" width="8.83203125" style="32" customWidth="1"/>
    <col min="10748" max="10749" width="10.4140625" style="32" customWidth="1"/>
    <col min="10750" max="10750" width="9.25" style="32" customWidth="1"/>
    <col min="10751" max="10751" width="9.83203125" style="32" customWidth="1"/>
    <col min="10752" max="10754" width="11.4140625" style="32" customWidth="1"/>
    <col min="10755" max="10755" width="10.1640625" style="32" customWidth="1"/>
    <col min="10756" max="10756" width="10.4140625" style="32" customWidth="1"/>
    <col min="10757" max="10757" width="17.58203125" style="32" customWidth="1"/>
    <col min="10758" max="10994" width="9" style="32"/>
    <col min="10995" max="10995" width="4.75" style="32" customWidth="1"/>
    <col min="10996" max="10996" width="19" style="32" customWidth="1"/>
    <col min="10997" max="10997" width="4.58203125" style="32" customWidth="1"/>
    <col min="10998" max="10999" width="9.1640625" style="32" customWidth="1"/>
    <col min="11000" max="11000" width="21" style="32" customWidth="1"/>
    <col min="11001" max="11001" width="9.75" style="32" customWidth="1"/>
    <col min="11002" max="11002" width="9.1640625" style="32" customWidth="1"/>
    <col min="11003" max="11003" width="8.83203125" style="32" customWidth="1"/>
    <col min="11004" max="11005" width="10.4140625" style="32" customWidth="1"/>
    <col min="11006" max="11006" width="9.25" style="32" customWidth="1"/>
    <col min="11007" max="11007" width="9.83203125" style="32" customWidth="1"/>
    <col min="11008" max="11010" width="11.4140625" style="32" customWidth="1"/>
    <col min="11011" max="11011" width="10.1640625" style="32" customWidth="1"/>
    <col min="11012" max="11012" width="10.4140625" style="32" customWidth="1"/>
    <col min="11013" max="11013" width="17.58203125" style="32" customWidth="1"/>
    <col min="11014" max="11250" width="9" style="32"/>
    <col min="11251" max="11251" width="4.75" style="32" customWidth="1"/>
    <col min="11252" max="11252" width="19" style="32" customWidth="1"/>
    <col min="11253" max="11253" width="4.58203125" style="32" customWidth="1"/>
    <col min="11254" max="11255" width="9.1640625" style="32" customWidth="1"/>
    <col min="11256" max="11256" width="21" style="32" customWidth="1"/>
    <col min="11257" max="11257" width="9.75" style="32" customWidth="1"/>
    <col min="11258" max="11258" width="9.1640625" style="32" customWidth="1"/>
    <col min="11259" max="11259" width="8.83203125" style="32" customWidth="1"/>
    <col min="11260" max="11261" width="10.4140625" style="32" customWidth="1"/>
    <col min="11262" max="11262" width="9.25" style="32" customWidth="1"/>
    <col min="11263" max="11263" width="9.83203125" style="32" customWidth="1"/>
    <col min="11264" max="11266" width="11.4140625" style="32" customWidth="1"/>
    <col min="11267" max="11267" width="10.1640625" style="32" customWidth="1"/>
    <col min="11268" max="11268" width="10.4140625" style="32" customWidth="1"/>
    <col min="11269" max="11269" width="17.58203125" style="32" customWidth="1"/>
    <col min="11270" max="11506" width="9" style="32"/>
    <col min="11507" max="11507" width="4.75" style="32" customWidth="1"/>
    <col min="11508" max="11508" width="19" style="32" customWidth="1"/>
    <col min="11509" max="11509" width="4.58203125" style="32" customWidth="1"/>
    <col min="11510" max="11511" width="9.1640625" style="32" customWidth="1"/>
    <col min="11512" max="11512" width="21" style="32" customWidth="1"/>
    <col min="11513" max="11513" width="9.75" style="32" customWidth="1"/>
    <col min="11514" max="11514" width="9.1640625" style="32" customWidth="1"/>
    <col min="11515" max="11515" width="8.83203125" style="32" customWidth="1"/>
    <col min="11516" max="11517" width="10.4140625" style="32" customWidth="1"/>
    <col min="11518" max="11518" width="9.25" style="32" customWidth="1"/>
    <col min="11519" max="11519" width="9.83203125" style="32" customWidth="1"/>
    <col min="11520" max="11522" width="11.4140625" style="32" customWidth="1"/>
    <col min="11523" max="11523" width="10.1640625" style="32" customWidth="1"/>
    <col min="11524" max="11524" width="10.4140625" style="32" customWidth="1"/>
    <col min="11525" max="11525" width="17.58203125" style="32" customWidth="1"/>
    <col min="11526" max="11762" width="9" style="32"/>
    <col min="11763" max="11763" width="4.75" style="32" customWidth="1"/>
    <col min="11764" max="11764" width="19" style="32" customWidth="1"/>
    <col min="11765" max="11765" width="4.58203125" style="32" customWidth="1"/>
    <col min="11766" max="11767" width="9.1640625" style="32" customWidth="1"/>
    <col min="11768" max="11768" width="21" style="32" customWidth="1"/>
    <col min="11769" max="11769" width="9.75" style="32" customWidth="1"/>
    <col min="11770" max="11770" width="9.1640625" style="32" customWidth="1"/>
    <col min="11771" max="11771" width="8.83203125" style="32" customWidth="1"/>
    <col min="11772" max="11773" width="10.4140625" style="32" customWidth="1"/>
    <col min="11774" max="11774" width="9.25" style="32" customWidth="1"/>
    <col min="11775" max="11775" width="9.83203125" style="32" customWidth="1"/>
    <col min="11776" max="11778" width="11.4140625" style="32" customWidth="1"/>
    <col min="11779" max="11779" width="10.1640625" style="32" customWidth="1"/>
    <col min="11780" max="11780" width="10.4140625" style="32" customWidth="1"/>
    <col min="11781" max="11781" width="17.58203125" style="32" customWidth="1"/>
    <col min="11782" max="12018" width="9" style="32"/>
    <col min="12019" max="12019" width="4.75" style="32" customWidth="1"/>
    <col min="12020" max="12020" width="19" style="32" customWidth="1"/>
    <col min="12021" max="12021" width="4.58203125" style="32" customWidth="1"/>
    <col min="12022" max="12023" width="9.1640625" style="32" customWidth="1"/>
    <col min="12024" max="12024" width="21" style="32" customWidth="1"/>
    <col min="12025" max="12025" width="9.75" style="32" customWidth="1"/>
    <col min="12026" max="12026" width="9.1640625" style="32" customWidth="1"/>
    <col min="12027" max="12027" width="8.83203125" style="32" customWidth="1"/>
    <col min="12028" max="12029" width="10.4140625" style="32" customWidth="1"/>
    <col min="12030" max="12030" width="9.25" style="32" customWidth="1"/>
    <col min="12031" max="12031" width="9.83203125" style="32" customWidth="1"/>
    <col min="12032" max="12034" width="11.4140625" style="32" customWidth="1"/>
    <col min="12035" max="12035" width="10.1640625" style="32" customWidth="1"/>
    <col min="12036" max="12036" width="10.4140625" style="32" customWidth="1"/>
    <col min="12037" max="12037" width="17.58203125" style="32" customWidth="1"/>
    <col min="12038" max="12274" width="9" style="32"/>
    <col min="12275" max="12275" width="4.75" style="32" customWidth="1"/>
    <col min="12276" max="12276" width="19" style="32" customWidth="1"/>
    <col min="12277" max="12277" width="4.58203125" style="32" customWidth="1"/>
    <col min="12278" max="12279" width="9.1640625" style="32" customWidth="1"/>
    <col min="12280" max="12280" width="21" style="32" customWidth="1"/>
    <col min="12281" max="12281" width="9.75" style="32" customWidth="1"/>
    <col min="12282" max="12282" width="9.1640625" style="32" customWidth="1"/>
    <col min="12283" max="12283" width="8.83203125" style="32" customWidth="1"/>
    <col min="12284" max="12285" width="10.4140625" style="32" customWidth="1"/>
    <col min="12286" max="12286" width="9.25" style="32" customWidth="1"/>
    <col min="12287" max="12287" width="9.83203125" style="32" customWidth="1"/>
    <col min="12288" max="12290" width="11.4140625" style="32" customWidth="1"/>
    <col min="12291" max="12291" width="10.1640625" style="32" customWidth="1"/>
    <col min="12292" max="12292" width="10.4140625" style="32" customWidth="1"/>
    <col min="12293" max="12293" width="17.58203125" style="32" customWidth="1"/>
    <col min="12294" max="12530" width="9" style="32"/>
    <col min="12531" max="12531" width="4.75" style="32" customWidth="1"/>
    <col min="12532" max="12532" width="19" style="32" customWidth="1"/>
    <col min="12533" max="12533" width="4.58203125" style="32" customWidth="1"/>
    <col min="12534" max="12535" width="9.1640625" style="32" customWidth="1"/>
    <col min="12536" max="12536" width="21" style="32" customWidth="1"/>
    <col min="12537" max="12537" width="9.75" style="32" customWidth="1"/>
    <col min="12538" max="12538" width="9.1640625" style="32" customWidth="1"/>
    <col min="12539" max="12539" width="8.83203125" style="32" customWidth="1"/>
    <col min="12540" max="12541" width="10.4140625" style="32" customWidth="1"/>
    <col min="12542" max="12542" width="9.25" style="32" customWidth="1"/>
    <col min="12543" max="12543" width="9.83203125" style="32" customWidth="1"/>
    <col min="12544" max="12546" width="11.4140625" style="32" customWidth="1"/>
    <col min="12547" max="12547" width="10.1640625" style="32" customWidth="1"/>
    <col min="12548" max="12548" width="10.4140625" style="32" customWidth="1"/>
    <col min="12549" max="12549" width="17.58203125" style="32" customWidth="1"/>
    <col min="12550" max="12786" width="9" style="32"/>
    <col min="12787" max="12787" width="4.75" style="32" customWidth="1"/>
    <col min="12788" max="12788" width="19" style="32" customWidth="1"/>
    <col min="12789" max="12789" width="4.58203125" style="32" customWidth="1"/>
    <col min="12790" max="12791" width="9.1640625" style="32" customWidth="1"/>
    <col min="12792" max="12792" width="21" style="32" customWidth="1"/>
    <col min="12793" max="12793" width="9.75" style="32" customWidth="1"/>
    <col min="12794" max="12794" width="9.1640625" style="32" customWidth="1"/>
    <col min="12795" max="12795" width="8.83203125" style="32" customWidth="1"/>
    <col min="12796" max="12797" width="10.4140625" style="32" customWidth="1"/>
    <col min="12798" max="12798" width="9.25" style="32" customWidth="1"/>
    <col min="12799" max="12799" width="9.83203125" style="32" customWidth="1"/>
    <col min="12800" max="12802" width="11.4140625" style="32" customWidth="1"/>
    <col min="12803" max="12803" width="10.1640625" style="32" customWidth="1"/>
    <col min="12804" max="12804" width="10.4140625" style="32" customWidth="1"/>
    <col min="12805" max="12805" width="17.58203125" style="32" customWidth="1"/>
    <col min="12806" max="13042" width="9" style="32"/>
    <col min="13043" max="13043" width="4.75" style="32" customWidth="1"/>
    <col min="13044" max="13044" width="19" style="32" customWidth="1"/>
    <col min="13045" max="13045" width="4.58203125" style="32" customWidth="1"/>
    <col min="13046" max="13047" width="9.1640625" style="32" customWidth="1"/>
    <col min="13048" max="13048" width="21" style="32" customWidth="1"/>
    <col min="13049" max="13049" width="9.75" style="32" customWidth="1"/>
    <col min="13050" max="13050" width="9.1640625" style="32" customWidth="1"/>
    <col min="13051" max="13051" width="8.83203125" style="32" customWidth="1"/>
    <col min="13052" max="13053" width="10.4140625" style="32" customWidth="1"/>
    <col min="13054" max="13054" width="9.25" style="32" customWidth="1"/>
    <col min="13055" max="13055" width="9.83203125" style="32" customWidth="1"/>
    <col min="13056" max="13058" width="11.4140625" style="32" customWidth="1"/>
    <col min="13059" max="13059" width="10.1640625" style="32" customWidth="1"/>
    <col min="13060" max="13060" width="10.4140625" style="32" customWidth="1"/>
    <col min="13061" max="13061" width="17.58203125" style="32" customWidth="1"/>
    <col min="13062" max="13298" width="9" style="32"/>
    <col min="13299" max="13299" width="4.75" style="32" customWidth="1"/>
    <col min="13300" max="13300" width="19" style="32" customWidth="1"/>
    <col min="13301" max="13301" width="4.58203125" style="32" customWidth="1"/>
    <col min="13302" max="13303" width="9.1640625" style="32" customWidth="1"/>
    <col min="13304" max="13304" width="21" style="32" customWidth="1"/>
    <col min="13305" max="13305" width="9.75" style="32" customWidth="1"/>
    <col min="13306" max="13306" width="9.1640625" style="32" customWidth="1"/>
    <col min="13307" max="13307" width="8.83203125" style="32" customWidth="1"/>
    <col min="13308" max="13309" width="10.4140625" style="32" customWidth="1"/>
    <col min="13310" max="13310" width="9.25" style="32" customWidth="1"/>
    <col min="13311" max="13311" width="9.83203125" style="32" customWidth="1"/>
    <col min="13312" max="13314" width="11.4140625" style="32" customWidth="1"/>
    <col min="13315" max="13315" width="10.1640625" style="32" customWidth="1"/>
    <col min="13316" max="13316" width="10.4140625" style="32" customWidth="1"/>
    <col min="13317" max="13317" width="17.58203125" style="32" customWidth="1"/>
    <col min="13318" max="13554" width="9" style="32"/>
    <col min="13555" max="13555" width="4.75" style="32" customWidth="1"/>
    <col min="13556" max="13556" width="19" style="32" customWidth="1"/>
    <col min="13557" max="13557" width="4.58203125" style="32" customWidth="1"/>
    <col min="13558" max="13559" width="9.1640625" style="32" customWidth="1"/>
    <col min="13560" max="13560" width="21" style="32" customWidth="1"/>
    <col min="13561" max="13561" width="9.75" style="32" customWidth="1"/>
    <col min="13562" max="13562" width="9.1640625" style="32" customWidth="1"/>
    <col min="13563" max="13563" width="8.83203125" style="32" customWidth="1"/>
    <col min="13564" max="13565" width="10.4140625" style="32" customWidth="1"/>
    <col min="13566" max="13566" width="9.25" style="32" customWidth="1"/>
    <col min="13567" max="13567" width="9.83203125" style="32" customWidth="1"/>
    <col min="13568" max="13570" width="11.4140625" style="32" customWidth="1"/>
    <col min="13571" max="13571" width="10.1640625" style="32" customWidth="1"/>
    <col min="13572" max="13572" width="10.4140625" style="32" customWidth="1"/>
    <col min="13573" max="13573" width="17.58203125" style="32" customWidth="1"/>
    <col min="13574" max="13810" width="9" style="32"/>
    <col min="13811" max="13811" width="4.75" style="32" customWidth="1"/>
    <col min="13812" max="13812" width="19" style="32" customWidth="1"/>
    <col min="13813" max="13813" width="4.58203125" style="32" customWidth="1"/>
    <col min="13814" max="13815" width="9.1640625" style="32" customWidth="1"/>
    <col min="13816" max="13816" width="21" style="32" customWidth="1"/>
    <col min="13817" max="13817" width="9.75" style="32" customWidth="1"/>
    <col min="13818" max="13818" width="9.1640625" style="32" customWidth="1"/>
    <col min="13819" max="13819" width="8.83203125" style="32" customWidth="1"/>
    <col min="13820" max="13821" width="10.4140625" style="32" customWidth="1"/>
    <col min="13822" max="13822" width="9.25" style="32" customWidth="1"/>
    <col min="13823" max="13823" width="9.83203125" style="32" customWidth="1"/>
    <col min="13824" max="13826" width="11.4140625" style="32" customWidth="1"/>
    <col min="13827" max="13827" width="10.1640625" style="32" customWidth="1"/>
    <col min="13828" max="13828" width="10.4140625" style="32" customWidth="1"/>
    <col min="13829" max="13829" width="17.58203125" style="32" customWidth="1"/>
    <col min="13830" max="14066" width="9" style="32"/>
    <col min="14067" max="14067" width="4.75" style="32" customWidth="1"/>
    <col min="14068" max="14068" width="19" style="32" customWidth="1"/>
    <col min="14069" max="14069" width="4.58203125" style="32" customWidth="1"/>
    <col min="14070" max="14071" width="9.1640625" style="32" customWidth="1"/>
    <col min="14072" max="14072" width="21" style="32" customWidth="1"/>
    <col min="14073" max="14073" width="9.75" style="32" customWidth="1"/>
    <col min="14074" max="14074" width="9.1640625" style="32" customWidth="1"/>
    <col min="14075" max="14075" width="8.83203125" style="32" customWidth="1"/>
    <col min="14076" max="14077" width="10.4140625" style="32" customWidth="1"/>
    <col min="14078" max="14078" width="9.25" style="32" customWidth="1"/>
    <col min="14079" max="14079" width="9.83203125" style="32" customWidth="1"/>
    <col min="14080" max="14082" width="11.4140625" style="32" customWidth="1"/>
    <col min="14083" max="14083" width="10.1640625" style="32" customWidth="1"/>
    <col min="14084" max="14084" width="10.4140625" style="32" customWidth="1"/>
    <col min="14085" max="14085" width="17.58203125" style="32" customWidth="1"/>
    <col min="14086" max="14322" width="9" style="32"/>
    <col min="14323" max="14323" width="4.75" style="32" customWidth="1"/>
    <col min="14324" max="14324" width="19" style="32" customWidth="1"/>
    <col min="14325" max="14325" width="4.58203125" style="32" customWidth="1"/>
    <col min="14326" max="14327" width="9.1640625" style="32" customWidth="1"/>
    <col min="14328" max="14328" width="21" style="32" customWidth="1"/>
    <col min="14329" max="14329" width="9.75" style="32" customWidth="1"/>
    <col min="14330" max="14330" width="9.1640625" style="32" customWidth="1"/>
    <col min="14331" max="14331" width="8.83203125" style="32" customWidth="1"/>
    <col min="14332" max="14333" width="10.4140625" style="32" customWidth="1"/>
    <col min="14334" max="14334" width="9.25" style="32" customWidth="1"/>
    <col min="14335" max="14335" width="9.83203125" style="32" customWidth="1"/>
    <col min="14336" max="14338" width="11.4140625" style="32" customWidth="1"/>
    <col min="14339" max="14339" width="10.1640625" style="32" customWidth="1"/>
    <col min="14340" max="14340" width="10.4140625" style="32" customWidth="1"/>
    <col min="14341" max="14341" width="17.58203125" style="32" customWidth="1"/>
    <col min="14342" max="14578" width="9" style="32"/>
    <col min="14579" max="14579" width="4.75" style="32" customWidth="1"/>
    <col min="14580" max="14580" width="19" style="32" customWidth="1"/>
    <col min="14581" max="14581" width="4.58203125" style="32" customWidth="1"/>
    <col min="14582" max="14583" width="9.1640625" style="32" customWidth="1"/>
    <col min="14584" max="14584" width="21" style="32" customWidth="1"/>
    <col min="14585" max="14585" width="9.75" style="32" customWidth="1"/>
    <col min="14586" max="14586" width="9.1640625" style="32" customWidth="1"/>
    <col min="14587" max="14587" width="8.83203125" style="32" customWidth="1"/>
    <col min="14588" max="14589" width="10.4140625" style="32" customWidth="1"/>
    <col min="14590" max="14590" width="9.25" style="32" customWidth="1"/>
    <col min="14591" max="14591" width="9.83203125" style="32" customWidth="1"/>
    <col min="14592" max="14594" width="11.4140625" style="32" customWidth="1"/>
    <col min="14595" max="14595" width="10.1640625" style="32" customWidth="1"/>
    <col min="14596" max="14596" width="10.4140625" style="32" customWidth="1"/>
    <col min="14597" max="14597" width="17.58203125" style="32" customWidth="1"/>
    <col min="14598" max="14834" width="9" style="32"/>
    <col min="14835" max="14835" width="4.75" style="32" customWidth="1"/>
    <col min="14836" max="14836" width="19" style="32" customWidth="1"/>
    <col min="14837" max="14837" width="4.58203125" style="32" customWidth="1"/>
    <col min="14838" max="14839" width="9.1640625" style="32" customWidth="1"/>
    <col min="14840" max="14840" width="21" style="32" customWidth="1"/>
    <col min="14841" max="14841" width="9.75" style="32" customWidth="1"/>
    <col min="14842" max="14842" width="9.1640625" style="32" customWidth="1"/>
    <col min="14843" max="14843" width="8.83203125" style="32" customWidth="1"/>
    <col min="14844" max="14845" width="10.4140625" style="32" customWidth="1"/>
    <col min="14846" max="14846" width="9.25" style="32" customWidth="1"/>
    <col min="14847" max="14847" width="9.83203125" style="32" customWidth="1"/>
    <col min="14848" max="14850" width="11.4140625" style="32" customWidth="1"/>
    <col min="14851" max="14851" width="10.1640625" style="32" customWidth="1"/>
    <col min="14852" max="14852" width="10.4140625" style="32" customWidth="1"/>
    <col min="14853" max="14853" width="17.58203125" style="32" customWidth="1"/>
    <col min="14854" max="15090" width="9" style="32"/>
    <col min="15091" max="15091" width="4.75" style="32" customWidth="1"/>
    <col min="15092" max="15092" width="19" style="32" customWidth="1"/>
    <col min="15093" max="15093" width="4.58203125" style="32" customWidth="1"/>
    <col min="15094" max="15095" width="9.1640625" style="32" customWidth="1"/>
    <col min="15096" max="15096" width="21" style="32" customWidth="1"/>
    <col min="15097" max="15097" width="9.75" style="32" customWidth="1"/>
    <col min="15098" max="15098" width="9.1640625" style="32" customWidth="1"/>
    <col min="15099" max="15099" width="8.83203125" style="32" customWidth="1"/>
    <col min="15100" max="15101" width="10.4140625" style="32" customWidth="1"/>
    <col min="15102" max="15102" width="9.25" style="32" customWidth="1"/>
    <col min="15103" max="15103" width="9.83203125" style="32" customWidth="1"/>
    <col min="15104" max="15106" width="11.4140625" style="32" customWidth="1"/>
    <col min="15107" max="15107" width="10.1640625" style="32" customWidth="1"/>
    <col min="15108" max="15108" width="10.4140625" style="32" customWidth="1"/>
    <col min="15109" max="15109" width="17.58203125" style="32" customWidth="1"/>
    <col min="15110" max="15346" width="9" style="32"/>
    <col min="15347" max="15347" width="4.75" style="32" customWidth="1"/>
    <col min="15348" max="15348" width="19" style="32" customWidth="1"/>
    <col min="15349" max="15349" width="4.58203125" style="32" customWidth="1"/>
    <col min="15350" max="15351" width="9.1640625" style="32" customWidth="1"/>
    <col min="15352" max="15352" width="21" style="32" customWidth="1"/>
    <col min="15353" max="15353" width="9.75" style="32" customWidth="1"/>
    <col min="15354" max="15354" width="9.1640625" style="32" customWidth="1"/>
    <col min="15355" max="15355" width="8.83203125" style="32" customWidth="1"/>
    <col min="15356" max="15357" width="10.4140625" style="32" customWidth="1"/>
    <col min="15358" max="15358" width="9.25" style="32" customWidth="1"/>
    <col min="15359" max="15359" width="9.83203125" style="32" customWidth="1"/>
    <col min="15360" max="15362" width="11.4140625" style="32" customWidth="1"/>
    <col min="15363" max="15363" width="10.1640625" style="32" customWidth="1"/>
    <col min="15364" max="15364" width="10.4140625" style="32" customWidth="1"/>
    <col min="15365" max="15365" width="17.58203125" style="32" customWidth="1"/>
    <col min="15366" max="15602" width="9" style="32"/>
    <col min="15603" max="15603" width="4.75" style="32" customWidth="1"/>
    <col min="15604" max="15604" width="19" style="32" customWidth="1"/>
    <col min="15605" max="15605" width="4.58203125" style="32" customWidth="1"/>
    <col min="15606" max="15607" width="9.1640625" style="32" customWidth="1"/>
    <col min="15608" max="15608" width="21" style="32" customWidth="1"/>
    <col min="15609" max="15609" width="9.75" style="32" customWidth="1"/>
    <col min="15610" max="15610" width="9.1640625" style="32" customWidth="1"/>
    <col min="15611" max="15611" width="8.83203125" style="32" customWidth="1"/>
    <col min="15612" max="15613" width="10.4140625" style="32" customWidth="1"/>
    <col min="15614" max="15614" width="9.25" style="32" customWidth="1"/>
    <col min="15615" max="15615" width="9.83203125" style="32" customWidth="1"/>
    <col min="15616" max="15618" width="11.4140625" style="32" customWidth="1"/>
    <col min="15619" max="15619" width="10.1640625" style="32" customWidth="1"/>
    <col min="15620" max="15620" width="10.4140625" style="32" customWidth="1"/>
    <col min="15621" max="15621" width="17.58203125" style="32" customWidth="1"/>
    <col min="15622" max="15858" width="9" style="32"/>
    <col min="15859" max="15859" width="4.75" style="32" customWidth="1"/>
    <col min="15860" max="15860" width="19" style="32" customWidth="1"/>
    <col min="15861" max="15861" width="4.58203125" style="32" customWidth="1"/>
    <col min="15862" max="15863" width="9.1640625" style="32" customWidth="1"/>
    <col min="15864" max="15864" width="21" style="32" customWidth="1"/>
    <col min="15865" max="15865" width="9.75" style="32" customWidth="1"/>
    <col min="15866" max="15866" width="9.1640625" style="32" customWidth="1"/>
    <col min="15867" max="15867" width="8.83203125" style="32" customWidth="1"/>
    <col min="15868" max="15869" width="10.4140625" style="32" customWidth="1"/>
    <col min="15870" max="15870" width="9.25" style="32" customWidth="1"/>
    <col min="15871" max="15871" width="9.83203125" style="32" customWidth="1"/>
    <col min="15872" max="15874" width="11.4140625" style="32" customWidth="1"/>
    <col min="15875" max="15875" width="10.1640625" style="32" customWidth="1"/>
    <col min="15876" max="15876" width="10.4140625" style="32" customWidth="1"/>
    <col min="15877" max="15877" width="17.58203125" style="32" customWidth="1"/>
    <col min="15878" max="16114" width="9" style="32"/>
    <col min="16115" max="16115" width="4.75" style="32" customWidth="1"/>
    <col min="16116" max="16116" width="19" style="32" customWidth="1"/>
    <col min="16117" max="16117" width="4.58203125" style="32" customWidth="1"/>
    <col min="16118" max="16119" width="9.1640625" style="32" customWidth="1"/>
    <col min="16120" max="16120" width="21" style="32" customWidth="1"/>
    <col min="16121" max="16121" width="9.75" style="32" customWidth="1"/>
    <col min="16122" max="16122" width="9.1640625" style="32" customWidth="1"/>
    <col min="16123" max="16123" width="8.83203125" style="32" customWidth="1"/>
    <col min="16124" max="16125" width="10.4140625" style="32" customWidth="1"/>
    <col min="16126" max="16126" width="9.25" style="32" customWidth="1"/>
    <col min="16127" max="16127" width="9.83203125" style="32" customWidth="1"/>
    <col min="16128" max="16130" width="11.4140625" style="32" customWidth="1"/>
    <col min="16131" max="16131" width="10.1640625" style="32" customWidth="1"/>
    <col min="16132" max="16132" width="10.4140625" style="32" customWidth="1"/>
    <col min="16133" max="16133" width="17.58203125" style="32" customWidth="1"/>
    <col min="16134" max="16384" width="9" style="32"/>
  </cols>
  <sheetData>
    <row r="1" spans="1:25" x14ac:dyDescent="0.8">
      <c r="A1" s="185" t="s">
        <v>34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</row>
    <row r="2" spans="1:25" x14ac:dyDescent="0.8">
      <c r="A2" s="185" t="s">
        <v>35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</row>
    <row r="3" spans="1:25" x14ac:dyDescent="0.8">
      <c r="A3" s="185" t="s">
        <v>36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</row>
    <row r="4" spans="1:25" s="33" customFormat="1" x14ac:dyDescent="0.8">
      <c r="A4" s="185"/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50"/>
      <c r="V4" s="50"/>
      <c r="W4" s="50"/>
    </row>
    <row r="5" spans="1:25" s="34" customFormat="1" ht="41.25" customHeight="1" x14ac:dyDescent="0.3">
      <c r="A5" s="215" t="s">
        <v>37</v>
      </c>
      <c r="B5" s="215" t="s">
        <v>38</v>
      </c>
      <c r="C5" s="215" t="s">
        <v>39</v>
      </c>
      <c r="D5" s="215" t="s">
        <v>40</v>
      </c>
      <c r="E5" s="215" t="s">
        <v>41</v>
      </c>
      <c r="F5" s="215" t="s">
        <v>42</v>
      </c>
      <c r="G5" s="215" t="s">
        <v>44</v>
      </c>
      <c r="H5" s="215"/>
      <c r="I5" s="215"/>
      <c r="J5" s="215"/>
      <c r="K5" s="215"/>
      <c r="L5" s="215"/>
      <c r="M5" s="218" t="s">
        <v>45</v>
      </c>
      <c r="N5" s="218"/>
      <c r="O5" s="219" t="s">
        <v>46</v>
      </c>
      <c r="P5" s="219" t="s">
        <v>47</v>
      </c>
      <c r="Q5" s="220" t="s">
        <v>48</v>
      </c>
      <c r="R5" s="220"/>
      <c r="S5" s="220"/>
      <c r="T5" s="220"/>
      <c r="U5" s="221" t="s">
        <v>49</v>
      </c>
      <c r="V5" s="221"/>
      <c r="W5" s="221"/>
      <c r="X5" s="186" t="s">
        <v>31</v>
      </c>
    </row>
    <row r="6" spans="1:25" s="35" customFormat="1" ht="96" x14ac:dyDescent="0.3">
      <c r="A6" s="215"/>
      <c r="B6" s="215"/>
      <c r="C6" s="215"/>
      <c r="D6" s="215"/>
      <c r="E6" s="215"/>
      <c r="F6" s="215"/>
      <c r="G6" s="42" t="s">
        <v>67</v>
      </c>
      <c r="H6" s="42" t="s">
        <v>68</v>
      </c>
      <c r="I6" s="42" t="s">
        <v>51</v>
      </c>
      <c r="J6" s="42"/>
      <c r="K6" s="42" t="s">
        <v>52</v>
      </c>
      <c r="L6" s="42" t="s">
        <v>53</v>
      </c>
      <c r="M6" s="21" t="s">
        <v>54</v>
      </c>
      <c r="N6" s="21" t="s">
        <v>55</v>
      </c>
      <c r="O6" s="219"/>
      <c r="P6" s="219"/>
      <c r="Q6" s="44" t="s">
        <v>56</v>
      </c>
      <c r="R6" s="44" t="s">
        <v>57</v>
      </c>
      <c r="S6" s="44" t="s">
        <v>58</v>
      </c>
      <c r="T6" s="44" t="s">
        <v>59</v>
      </c>
      <c r="U6" s="41" t="s">
        <v>57</v>
      </c>
      <c r="V6" s="41" t="s">
        <v>28</v>
      </c>
      <c r="W6" s="41" t="s">
        <v>60</v>
      </c>
      <c r="X6" s="186"/>
    </row>
    <row r="7" spans="1:25" s="36" customFormat="1" x14ac:dyDescent="0.8">
      <c r="A7" s="216" t="s">
        <v>61</v>
      </c>
      <c r="B7" s="216"/>
      <c r="C7" s="22"/>
      <c r="D7" s="22"/>
      <c r="E7" s="54"/>
      <c r="F7" s="47"/>
      <c r="G7" s="31">
        <f>SUM(G8)</f>
        <v>1135250</v>
      </c>
      <c r="H7" s="31">
        <f t="shared" ref="H7:X7" si="0">SUM(H8)</f>
        <v>45410</v>
      </c>
      <c r="I7" s="31">
        <f t="shared" si="0"/>
        <v>1180659.9999999998</v>
      </c>
      <c r="J7" s="31"/>
      <c r="K7" s="31">
        <f>SUM(K8)</f>
        <v>41250</v>
      </c>
      <c r="L7" s="31">
        <f>SUM(L8)</f>
        <v>14662920.000000004</v>
      </c>
      <c r="M7" s="31">
        <f t="shared" si="0"/>
        <v>18000</v>
      </c>
      <c r="N7" s="31">
        <f t="shared" si="0"/>
        <v>216000</v>
      </c>
      <c r="O7" s="31">
        <f t="shared" si="0"/>
        <v>142500</v>
      </c>
      <c r="P7" s="31">
        <f t="shared" si="0"/>
        <v>1710000</v>
      </c>
      <c r="Q7" s="31">
        <f t="shared" si="0"/>
        <v>0</v>
      </c>
      <c r="R7" s="31">
        <f t="shared" si="0"/>
        <v>0</v>
      </c>
      <c r="S7" s="31">
        <f t="shared" si="0"/>
        <v>0</v>
      </c>
      <c r="T7" s="31">
        <f t="shared" si="0"/>
        <v>2816000</v>
      </c>
      <c r="U7" s="31">
        <f t="shared" si="0"/>
        <v>0</v>
      </c>
      <c r="V7" s="31">
        <f t="shared" si="0"/>
        <v>0</v>
      </c>
      <c r="W7" s="31">
        <f t="shared" si="0"/>
        <v>72000</v>
      </c>
      <c r="X7" s="31">
        <f t="shared" si="0"/>
        <v>19476920.000000004</v>
      </c>
    </row>
    <row r="8" spans="1:25" s="36" customFormat="1" x14ac:dyDescent="0.8">
      <c r="A8" s="217" t="s">
        <v>62</v>
      </c>
      <c r="B8" s="217"/>
      <c r="C8" s="23"/>
      <c r="D8" s="23"/>
      <c r="E8" s="53"/>
      <c r="F8" s="48"/>
      <c r="G8" s="43">
        <f>(SUM(G9:G90))</f>
        <v>1135250</v>
      </c>
      <c r="H8" s="43">
        <f>(SUM(H9:H90))</f>
        <v>45410</v>
      </c>
      <c r="I8" s="43">
        <f t="shared" ref="I8:N8" si="1">(SUM(I9:I90))</f>
        <v>1180659.9999999998</v>
      </c>
      <c r="J8" s="43">
        <f t="shared" si="1"/>
        <v>59033</v>
      </c>
      <c r="K8" s="43">
        <f t="shared" si="1"/>
        <v>41250</v>
      </c>
      <c r="L8" s="43">
        <f t="shared" si="1"/>
        <v>14662920.000000004</v>
      </c>
      <c r="M8" s="43">
        <f t="shared" si="1"/>
        <v>18000</v>
      </c>
      <c r="N8" s="43">
        <f t="shared" si="1"/>
        <v>216000</v>
      </c>
      <c r="O8" s="43">
        <f>(SUM(O9:O90))</f>
        <v>142500</v>
      </c>
      <c r="P8" s="43">
        <f t="shared" ref="P8" si="2">(SUM(P9:P90))</f>
        <v>1710000</v>
      </c>
      <c r="Q8" s="43"/>
      <c r="R8" s="43"/>
      <c r="S8" s="43"/>
      <c r="T8" s="43">
        <f t="shared" ref="T8" si="3">(SUM(T9:T90))</f>
        <v>2816000</v>
      </c>
      <c r="U8" s="43"/>
      <c r="V8" s="43"/>
      <c r="W8" s="43">
        <f t="shared" ref="W8:X8" si="4">(SUM(W9:W90))</f>
        <v>72000</v>
      </c>
      <c r="X8" s="43">
        <f t="shared" si="4"/>
        <v>19476920.000000004</v>
      </c>
    </row>
    <row r="9" spans="1:25" s="38" customFormat="1" ht="48" x14ac:dyDescent="0.8">
      <c r="A9" s="51">
        <v>1</v>
      </c>
      <c r="B9" s="37" t="s">
        <v>69</v>
      </c>
      <c r="C9" s="24" t="s">
        <v>70</v>
      </c>
      <c r="D9" s="24" t="s">
        <v>71</v>
      </c>
      <c r="E9" s="25" t="s">
        <v>72</v>
      </c>
      <c r="F9" s="52" t="s">
        <v>16</v>
      </c>
      <c r="G9" s="24">
        <v>22220</v>
      </c>
      <c r="H9" s="24">
        <f>G9*0.04</f>
        <v>888.80000000000007</v>
      </c>
      <c r="I9" s="24">
        <f>SUM(G9:H9)</f>
        <v>23108.799999999999</v>
      </c>
      <c r="J9" s="24">
        <f>I9*0.05</f>
        <v>1155.44</v>
      </c>
      <c r="K9" s="24">
        <f>IF(J9&gt;=750,750,J9)</f>
        <v>750</v>
      </c>
      <c r="L9" s="26">
        <f>SUM(I9+K9)*12</f>
        <v>286305.59999999998</v>
      </c>
      <c r="M9" s="28">
        <f>IF(F9=DATA!$A$1,DATA!$D$1,IF(ตย.ข้อมูลประกอบ!F9=DATA!$A$2,DATA!$D$2,IF(ตย.ข้อมูลประกอบ!F9=DATA!$A$3,DATA!$D$3,IF(ตย.ข้อมูลประกอบ!F9=DATA!$A$4,DATA!$D$4,IF(ตย.ข้อมูลประกอบ!F9=DATA!$A$5,DATA!$B$5,IF(ตย.ข้อมูลประกอบ!F9=DATA!$A$6,DATA!$D$6,IF(ตย.ข้อมูลประกอบ!F9=DATA!$A$7,DATA!$D$7,IF(ตย.ข้อมูลประกอบ!F9=DATA!$A$8,DATA!$D$8))))))))</f>
        <v>0</v>
      </c>
      <c r="N9" s="27">
        <f>M9*12</f>
        <v>0</v>
      </c>
      <c r="O9" s="28">
        <f>IF($F9=DATA!$A$1,DATA!$C$1,IF(ตย.ข้อมูลประกอบ!$F9=DATA!$A$2,DATA!$C$2,IF(ตย.ข้อมูลประกอบ!$F9=DATA!$A$3,DATA!$C$3,IF(ตย.ข้อมูลประกอบ!$F9=DATA!$A$4,DATA!$C$4,IF(ตย.ข้อมูลประกอบ!$F9=DATA!$A$5,DATA!$C$5,IF(ตย.ข้อมูลประกอบ!$F9=DATA!$A$6,DATA!$D$6,IF(ตย.ข้อมูลประกอบ!$F9=DATA!$A$7,DATA!$D$7,IF(ตย.ข้อมูลประกอบ!$F9=DATA!$A$8,DATA!$B$8))))))))</f>
        <v>2500</v>
      </c>
      <c r="P9" s="28">
        <f>O9*12</f>
        <v>30000</v>
      </c>
      <c r="Q9" s="24">
        <f>IF($F9=DATA!$A$1,DATA!$D$1,IF(ตย.ข้อมูลประกอบ!$F9=DATA!$A$2,DATA!$D$2,IF(ตย.ข้อมูลประกอบ!$F9=DATA!$A$3,DATA!$D$3,IF(ตย.ข้อมูลประกอบ!$F9=DATA!$A$4,DATA!$D$4,IF(ตย.ข้อมูลประกอบ!$F9=DATA!$A$5,DATA!$D$5,IF(ตย.ข้อมูลประกอบ!$F9=DATA!$A$6,DATA!$B$6,IF(ตย.ข้อมูลประกอบ!$F9=DATA!$A$7,DATA!$D$7,IF(ตย.ข้อมูลประกอบ!$F9=DATA!$A$8,DATA!$D$8))))))))</f>
        <v>0</v>
      </c>
      <c r="R9" s="24">
        <f>IF($F9=DATA!$A$1,DATA!$D$1,IF(ตย.ข้อมูลประกอบ!$F9=DATA!$A$2,DATA!$D$2,IF(ตย.ข้อมูลประกอบ!$F9=DATA!$A$3,DATA!$D$3,IF(ตย.ข้อมูลประกอบ!$F9=DATA!$A$4,DATA!$D$4,IF(ตย.ข้อมูลประกอบ!$F9=DATA!$A$5,DATA!$D$5,IF(ตย.ข้อมูลประกอบ!$F9=DATA!$A$6,DATA!$C$6,IF(ตย.ข้อมูลประกอบ!$F9=DATA!$A$7,DATA!$D$7,IF(ตย.ข้อมูลประกอบ!$F9=DATA!$A$8,DATA!$D$8))))))))</f>
        <v>0</v>
      </c>
      <c r="S9" s="24">
        <f>IF($F9=DATA!$A$1,DATA!$D$1,IF(ตย.ข้อมูลประกอบ!$F9=DATA!$A$2,DATA!$D$2,IF(ตย.ข้อมูลประกอบ!$F9=DATA!$A$3,DATA!$D$3,IF(ตย.ข้อมูลประกอบ!$F9=DATA!$A$4,DATA!$D$4,IF(ตย.ข้อมูลประกอบ!$F9=DATA!$A$5,DATA!$D$5,IF(ตย.ข้อมูลประกอบ!$F9=DATA!$A$6,DATA!$E$6,IF(ตย.ข้อมูลประกอบ!$F9=DATA!$A$7,DATA!$D$7,IF(ตย.ข้อมูลประกอบ!$F9=DATA!$A$8,DATA!$D$8))))))))</f>
        <v>0</v>
      </c>
      <c r="T9" s="29">
        <f>Q9*R9*S9</f>
        <v>0</v>
      </c>
      <c r="U9" s="24">
        <f>IF($F9=DATA!$A$1,DATA!$D$1,IF(ตย.ข้อมูลประกอบ!$F9=DATA!$A$2,DATA!$D$2,IF(ตย.ข้อมูลประกอบ!$F9=DATA!$A$3,DATA!$D$3,IF(ตย.ข้อมูลประกอบ!$F9=DATA!$A$4,DATA!$D$4,IF(ตย.ข้อมูลประกอบ!$F9=DATA!$A$5,DATA!$D$5,IF(ตย.ข้อมูลประกอบ!$F9=DATA!$A$6,DATA!$D$6,IF(ตย.ข้อมูลประกอบ!$F9=DATA!$A$7,DATA!$B$7,IF(ตย.ข้อมูลประกอบ!$F9=DATA!$A$8,DATA!$D$8))))))))</f>
        <v>0</v>
      </c>
      <c r="V9" s="24">
        <f>IF($F9=DATA!$A$1,DATA!$D$1,IF(ตย.ข้อมูลประกอบ!$F9=DATA!$A$2,DATA!$D$2,IF(ตย.ข้อมูลประกอบ!$F9=DATA!$A$3,DATA!$D$3,IF(ตย.ข้อมูลประกอบ!$F9=DATA!$A$4,DATA!$D$4,IF(ตย.ข้อมูลประกอบ!$F9=DATA!$A$5,DATA!$D$5,IF(ตย.ข้อมูลประกอบ!$F9=DATA!$A$6,DATA!$D$6,IF(ตย.ข้อมูลประกอบ!$F9=DATA!$A$7,DATA!$C$7,IF(ตย.ข้อมูลประกอบ!$F9=DATA!$A$8,DATA!$D$8))))))))</f>
        <v>0</v>
      </c>
      <c r="W9" s="30">
        <f>U9*V9</f>
        <v>0</v>
      </c>
      <c r="X9" s="25">
        <f>SUM(L9,N9,P9,T9,W9)</f>
        <v>316305.59999999998</v>
      </c>
    </row>
    <row r="10" spans="1:25" s="38" customFormat="1" ht="48" x14ac:dyDescent="0.8">
      <c r="A10" s="51">
        <v>2</v>
      </c>
      <c r="B10" s="37" t="s">
        <v>69</v>
      </c>
      <c r="C10" s="24" t="s">
        <v>70</v>
      </c>
      <c r="D10" s="24" t="s">
        <v>71</v>
      </c>
      <c r="E10" s="37" t="s">
        <v>73</v>
      </c>
      <c r="F10" s="52" t="s">
        <v>20</v>
      </c>
      <c r="G10" s="24">
        <v>22140</v>
      </c>
      <c r="H10" s="24">
        <f t="shared" ref="H10:H73" si="5">G10*0.04</f>
        <v>885.6</v>
      </c>
      <c r="I10" s="24">
        <f t="shared" ref="I10:I53" si="6">SUM(G10:H10)</f>
        <v>23025.599999999999</v>
      </c>
      <c r="J10" s="24">
        <f t="shared" ref="J10:J73" si="7">I10*0.05</f>
        <v>1151.28</v>
      </c>
      <c r="K10" s="24">
        <f t="shared" ref="K10:K73" si="8">IF(J10&gt;=750,750,J10)</f>
        <v>750</v>
      </c>
      <c r="L10" s="26">
        <f t="shared" ref="L10:L73" si="9">SUM(I10+K10)*12</f>
        <v>285307.19999999995</v>
      </c>
      <c r="M10" s="24">
        <f>IF(F10=DATA!$A$1,DATA!$D$1,IF(ตย.ข้อมูลประกอบ!F10=DATA!$A$2,DATA!$D$2,IF(ตย.ข้อมูลประกอบ!F10=DATA!$A$3,DATA!$D$3,IF(ตย.ข้อมูลประกอบ!F10=DATA!$A$4,DATA!$D$4,IF(ตย.ข้อมูลประกอบ!F10=DATA!$A$5,DATA!$B$5,IF(ตย.ข้อมูลประกอบ!F10=DATA!$A$6,DATA!$D$6,IF(ตย.ข้อมูลประกอบ!F10=DATA!$A$7,DATA!$D$7,IF(ตย.ข้อมูลประกอบ!F10=DATA!$A$8,DATA!$D$8))))))))</f>
        <v>0</v>
      </c>
      <c r="N10" s="27">
        <f t="shared" ref="N10:N73" si="10">M10*12</f>
        <v>0</v>
      </c>
      <c r="O10" s="28">
        <f>IF(F10=DATA!$A$1,DATA!$C$1,IF(ตย.ข้อมูลประกอบ!F10=DATA!$A$2,DATA!$C$2,IF(ตย.ข้อมูลประกอบ!F10=DATA!$A$3,DATA!$C$3,IF(ตย.ข้อมูลประกอบ!F10=DATA!$A$4,DATA!$C$4,IF(ตย.ข้อมูลประกอบ!F10=DATA!$A$5,DATA!$C$5,IF(ตย.ข้อมูลประกอบ!F10=DATA!$A$6,DATA!$D$6,IF(ตย.ข้อมูลประกอบ!F10=DATA!$A$7,DATA!$D$7,IF(ตย.ข้อมูลประกอบ!F10=DATA!$A$8,DATA!$B$8))))))))</f>
        <v>2500</v>
      </c>
      <c r="P10" s="28">
        <f t="shared" ref="P10:P73" si="11">O10*12</f>
        <v>30000</v>
      </c>
      <c r="Q10" s="24">
        <f>IF($F10=DATA!$A$1,DATA!$D$1,IF(ตย.ข้อมูลประกอบ!$F10=DATA!$A$2,DATA!$D$2,IF(ตย.ข้อมูลประกอบ!$F10=DATA!$A$3,DATA!$D$3,IF(ตย.ข้อมูลประกอบ!$F10=DATA!$A$4,DATA!$D$4,IF(ตย.ข้อมูลประกอบ!$F10=DATA!$A$5,DATA!$D$5,IF(ตย.ข้อมูลประกอบ!$F10=DATA!$A$6,DATA!$B$6,IF(ตย.ข้อมูลประกอบ!$F10=DATA!$A$7,DATA!$D$7,IF(ตย.ข้อมูลประกอบ!$F10=DATA!$A$8,DATA!$D$8))))))))</f>
        <v>0</v>
      </c>
      <c r="R10" s="24">
        <f>IF($F10=DATA!$A$1,DATA!$D$1,IF(ตย.ข้อมูลประกอบ!$F10=DATA!$A$2,DATA!$D$2,IF(ตย.ข้อมูลประกอบ!$F10=DATA!$A$3,DATA!$D$3,IF(ตย.ข้อมูลประกอบ!$F10=DATA!$A$4,DATA!$D$4,IF(ตย.ข้อมูลประกอบ!$F10=DATA!$A$5,DATA!$D$5,IF(ตย.ข้อมูลประกอบ!$F10=DATA!$A$6,DATA!$C$6,IF(ตย.ข้อมูลประกอบ!$F10=DATA!$A$7,DATA!$D$7,IF(ตย.ข้อมูลประกอบ!$F10=DATA!$A$8,DATA!$D$8))))))))</f>
        <v>0</v>
      </c>
      <c r="S10" s="24">
        <f>IF($F10=DATA!$A$1,DATA!$D$1,IF(ตย.ข้อมูลประกอบ!$F10=DATA!$A$2,DATA!$D$2,IF(ตย.ข้อมูลประกอบ!$F10=DATA!$A$3,DATA!$D$3,IF(ตย.ข้อมูลประกอบ!$F10=DATA!$A$4,DATA!$D$4,IF(ตย.ข้อมูลประกอบ!$F10=DATA!$A$5,DATA!$D$5,IF(ตย.ข้อมูลประกอบ!$F10=DATA!$A$6,DATA!$E$6,IF(ตย.ข้อมูลประกอบ!$F10=DATA!$A$7,DATA!$D$7,IF(ตย.ข้อมูลประกอบ!$F10=DATA!$A$8,DATA!$D$8))))))))</f>
        <v>0</v>
      </c>
      <c r="T10" s="29">
        <f t="shared" ref="T10:T73" si="12">Q10*R10*S10</f>
        <v>0</v>
      </c>
      <c r="U10" s="24">
        <f>IF($F10=DATA!$A$1,DATA!$D$1,IF(ตย.ข้อมูลประกอบ!$F10=DATA!$A$2,DATA!$D$2,IF(ตย.ข้อมูลประกอบ!$F10=DATA!$A$3,DATA!$D$3,IF(ตย.ข้อมูลประกอบ!$F10=DATA!$A$4,DATA!$D$4,IF(ตย.ข้อมูลประกอบ!$F10=DATA!$A$5,DATA!$D$5,IF(ตย.ข้อมูลประกอบ!$F10=DATA!$A$6,DATA!$D$6,IF(ตย.ข้อมูลประกอบ!$F10=DATA!$A$7,DATA!$B$7,IF(ตย.ข้อมูลประกอบ!$F10=DATA!$A$8,DATA!$D$8))))))))</f>
        <v>0</v>
      </c>
      <c r="V10" s="24">
        <f>IF($F10=DATA!$A$1,DATA!$D$1,IF(ตย.ข้อมูลประกอบ!$F10=DATA!$A$2,DATA!$D$2,IF(ตย.ข้อมูลประกอบ!$F10=DATA!$A$3,DATA!$D$3,IF(ตย.ข้อมูลประกอบ!$F10=DATA!$A$4,DATA!$D$4,IF(ตย.ข้อมูลประกอบ!$F10=DATA!$A$5,DATA!$D$5,IF(ตย.ข้อมูลประกอบ!$F10=DATA!$A$6,DATA!$D$6,IF(ตย.ข้อมูลประกอบ!$F10=DATA!$A$7,DATA!$C$7,IF(ตย.ข้อมูลประกอบ!$F10=DATA!$A$8,DATA!$D$8))))))))</f>
        <v>0</v>
      </c>
      <c r="W10" s="30">
        <f t="shared" ref="W10:W73" si="13">U10*V10</f>
        <v>0</v>
      </c>
      <c r="X10" s="25">
        <f t="shared" ref="X10:X73" si="14">SUM(L10,N10,P10,T10,W10)</f>
        <v>315307.19999999995</v>
      </c>
    </row>
    <row r="11" spans="1:25" s="38" customFormat="1" x14ac:dyDescent="0.8">
      <c r="A11" s="51">
        <v>3</v>
      </c>
      <c r="B11" s="37" t="s">
        <v>69</v>
      </c>
      <c r="C11" s="24" t="s">
        <v>74</v>
      </c>
      <c r="D11" s="24" t="s">
        <v>75</v>
      </c>
      <c r="E11" s="37" t="s">
        <v>76</v>
      </c>
      <c r="F11" s="52" t="s">
        <v>26</v>
      </c>
      <c r="G11" s="24"/>
      <c r="H11" s="24">
        <f t="shared" si="5"/>
        <v>0</v>
      </c>
      <c r="I11" s="24">
        <f t="shared" si="6"/>
        <v>0</v>
      </c>
      <c r="J11" s="24">
        <f t="shared" si="7"/>
        <v>0</v>
      </c>
      <c r="K11" s="24">
        <f t="shared" si="8"/>
        <v>0</v>
      </c>
      <c r="L11" s="26">
        <f t="shared" si="9"/>
        <v>0</v>
      </c>
      <c r="M11" s="24">
        <f>IF(F11=DATA!$A$1,DATA!$D$1,IF(ตย.ข้อมูลประกอบ!F11=DATA!$A$2,DATA!$D$2,IF(ตย.ข้อมูลประกอบ!F11=DATA!$A$3,DATA!$D$3,IF(ตย.ข้อมูลประกอบ!F11=DATA!$A$4,DATA!$D$4,IF(ตย.ข้อมูลประกอบ!F11=DATA!$A$5,DATA!$B$5,IF(ตย.ข้อมูลประกอบ!F11=DATA!$A$6,DATA!$D$6,IF(ตย.ข้อมูลประกอบ!F11=DATA!$A$7,DATA!$D$7,IF(ตย.ข้อมูลประกอบ!F11=DATA!$A$8,DATA!$D$8))))))))</f>
        <v>0</v>
      </c>
      <c r="N11" s="27">
        <f t="shared" si="10"/>
        <v>0</v>
      </c>
      <c r="O11" s="28">
        <f>IF(F11=DATA!$A$1,DATA!$C$1,IF(ตย.ข้อมูลประกอบ!F11=DATA!$A$2,DATA!$C$2,IF(ตย.ข้อมูลประกอบ!F11=DATA!$A$3,DATA!$C$3,IF(ตย.ข้อมูลประกอบ!F11=DATA!$A$4,DATA!$C$4,IF(ตย.ข้อมูลประกอบ!F11=DATA!$A$5,DATA!$C$5,IF(ตย.ข้อมูลประกอบ!F11=DATA!$A$6,DATA!$D$6,IF(ตย.ข้อมูลประกอบ!F11=DATA!$A$7,DATA!$D$7,IF(ตย.ข้อมูลประกอบ!F11=DATA!$A$8,DATA!$B$8))))))))</f>
        <v>0</v>
      </c>
      <c r="P11" s="28">
        <f t="shared" si="11"/>
        <v>0</v>
      </c>
      <c r="Q11" s="24">
        <f>IF($F11=DATA!$A$1,DATA!$D$1,IF(ตย.ข้อมูลประกอบ!$F11=DATA!$A$2,DATA!$D$2,IF(ตย.ข้อมูลประกอบ!$F11=DATA!$A$3,DATA!$D$3,IF(ตย.ข้อมูลประกอบ!$F11=DATA!$A$4,DATA!$D$4,IF(ตย.ข้อมูลประกอบ!$F11=DATA!$A$5,DATA!$D$5,IF(ตย.ข้อมูลประกอบ!$F11=DATA!$A$6,DATA!$B$6,IF(ตย.ข้อมูลประกอบ!$F11=DATA!$A$7,DATA!$D$7,IF(ตย.ข้อมูลประกอบ!$F11=DATA!$A$8,DATA!$D$8))))))))</f>
        <v>8</v>
      </c>
      <c r="R11" s="24">
        <f>IF($F11=DATA!$A$1,DATA!$D$1,IF(ตย.ข้อมูลประกอบ!$F11=DATA!$A$2,DATA!$D$2,IF(ตย.ข้อมูลประกอบ!$F11=DATA!$A$3,DATA!$D$3,IF(ตย.ข้อมูลประกอบ!$F11=DATA!$A$4,DATA!$D$4,IF(ตย.ข้อมูลประกอบ!$F11=DATA!$A$5,DATA!$D$5,IF(ตย.ข้อมูลประกอบ!$F11=DATA!$A$6,DATA!$C$6,IF(ตย.ข้อมูลประกอบ!$F11=DATA!$A$7,DATA!$D$7,IF(ตย.ข้อมูลประกอบ!$F11=DATA!$A$8,DATA!$D$8))))))))</f>
        <v>80</v>
      </c>
      <c r="S11" s="24">
        <f>IF($F11=DATA!$A$1,DATA!$D$1,IF(ตย.ข้อมูลประกอบ!$F11=DATA!$A$2,DATA!$D$2,IF(ตย.ข้อมูลประกอบ!$F11=DATA!$A$3,DATA!$D$3,IF(ตย.ข้อมูลประกอบ!$F11=DATA!$A$4,DATA!$D$4,IF(ตย.ข้อมูลประกอบ!$F11=DATA!$A$5,DATA!$D$5,IF(ตย.ข้อมูลประกอบ!$F11=DATA!$A$6,DATA!$E$6,IF(ตย.ข้อมูลประกอบ!$F11=DATA!$A$7,DATA!$D$7,IF(ตย.ข้อมูลประกอบ!$F11=DATA!$A$8,DATA!$D$8))))))))</f>
        <v>200</v>
      </c>
      <c r="T11" s="29">
        <f t="shared" si="12"/>
        <v>128000</v>
      </c>
      <c r="U11" s="24">
        <f>IF($F11=DATA!$A$1,DATA!$D$1,IF(ตย.ข้อมูลประกอบ!$F11=DATA!$A$2,DATA!$D$2,IF(ตย.ข้อมูลประกอบ!$F11=DATA!$A$3,DATA!$D$3,IF(ตย.ข้อมูลประกอบ!$F11=DATA!$A$4,DATA!$D$4,IF(ตย.ข้อมูลประกอบ!$F11=DATA!$A$5,DATA!$D$5,IF(ตย.ข้อมูลประกอบ!$F11=DATA!$A$6,DATA!$D$6,IF(ตย.ข้อมูลประกอบ!$F11=DATA!$A$7,DATA!$B$7,IF(ตย.ข้อมูลประกอบ!$F11=DATA!$A$8,DATA!$D$8))))))))</f>
        <v>0</v>
      </c>
      <c r="V11" s="24">
        <f>IF($F11=DATA!$A$1,DATA!$D$1,IF(ตย.ข้อมูลประกอบ!$F11=DATA!$A$2,DATA!$D$2,IF(ตย.ข้อมูลประกอบ!$F11=DATA!$A$3,DATA!$D$3,IF(ตย.ข้อมูลประกอบ!$F11=DATA!$A$4,DATA!$D$4,IF(ตย.ข้อมูลประกอบ!$F11=DATA!$A$5,DATA!$D$5,IF(ตย.ข้อมูลประกอบ!$F11=DATA!$A$6,DATA!$D$6,IF(ตย.ข้อมูลประกอบ!$F11=DATA!$A$7,DATA!$C$7,IF(ตย.ข้อมูลประกอบ!$F11=DATA!$A$8,DATA!$D$8))))))))</f>
        <v>0</v>
      </c>
      <c r="W11" s="30">
        <f t="shared" si="13"/>
        <v>0</v>
      </c>
      <c r="X11" s="25">
        <f t="shared" si="14"/>
        <v>128000</v>
      </c>
    </row>
    <row r="12" spans="1:25" s="38" customFormat="1" x14ac:dyDescent="0.8">
      <c r="A12" s="51">
        <v>4</v>
      </c>
      <c r="B12" s="37" t="s">
        <v>69</v>
      </c>
      <c r="C12" s="24" t="s">
        <v>74</v>
      </c>
      <c r="D12" s="24" t="s">
        <v>75</v>
      </c>
      <c r="E12" s="25" t="s">
        <v>77</v>
      </c>
      <c r="F12" s="52" t="s">
        <v>26</v>
      </c>
      <c r="G12" s="24"/>
      <c r="H12" s="24">
        <f t="shared" si="5"/>
        <v>0</v>
      </c>
      <c r="I12" s="24">
        <f t="shared" si="6"/>
        <v>0</v>
      </c>
      <c r="J12" s="24">
        <f t="shared" si="7"/>
        <v>0</v>
      </c>
      <c r="K12" s="24">
        <f t="shared" si="8"/>
        <v>0</v>
      </c>
      <c r="L12" s="26">
        <f t="shared" si="9"/>
        <v>0</v>
      </c>
      <c r="M12" s="46">
        <f>IF(F12=DATA!$A$1,DATA!$D$1,IF(ตย.ข้อมูลประกอบ!F12=DATA!$A$2,DATA!$D$2,IF(ตย.ข้อมูลประกอบ!F12=DATA!$A$3,DATA!$D$3,IF(ตย.ข้อมูลประกอบ!F12=DATA!$A$4,DATA!$D$4,IF(ตย.ข้อมูลประกอบ!F12=DATA!$A$5,DATA!$B$5,IF(ตย.ข้อมูลประกอบ!F12=DATA!$A$6,DATA!$D$6,IF(ตย.ข้อมูลประกอบ!F12=DATA!$A$7,DATA!$D$7,IF(ตย.ข้อมูลประกอบ!F12=DATA!$A$8,DATA!$D$8))))))))</f>
        <v>0</v>
      </c>
      <c r="N12" s="27">
        <f t="shared" si="10"/>
        <v>0</v>
      </c>
      <c r="O12" s="28">
        <f>IF(F12=DATA!$A$1,DATA!$C$1,IF(ตย.ข้อมูลประกอบ!F12=DATA!$A$2,DATA!$C$2,IF(ตย.ข้อมูลประกอบ!F12=DATA!$A$3,DATA!$C$3,IF(ตย.ข้อมูลประกอบ!F12=DATA!$A$4,DATA!$C$4,IF(ตย.ข้อมูลประกอบ!F12=DATA!$A$5,DATA!$C$5,IF(ตย.ข้อมูลประกอบ!F12=DATA!$A$6,DATA!$D$6,IF(ตย.ข้อมูลประกอบ!F12=DATA!$A$7,DATA!$D$7,IF(ตย.ข้อมูลประกอบ!F12=DATA!$A$8,DATA!$B$8))))))))</f>
        <v>0</v>
      </c>
      <c r="P12" s="28">
        <f t="shared" si="11"/>
        <v>0</v>
      </c>
      <c r="Q12" s="24">
        <f>IF($F12=DATA!$A$1,DATA!$D$1,IF(ตย.ข้อมูลประกอบ!$F12=DATA!$A$2,DATA!$D$2,IF(ตย.ข้อมูลประกอบ!$F12=DATA!$A$3,DATA!$D$3,IF(ตย.ข้อมูลประกอบ!$F12=DATA!$A$4,DATA!$D$4,IF(ตย.ข้อมูลประกอบ!$F12=DATA!$A$5,DATA!$D$5,IF(ตย.ข้อมูลประกอบ!$F12=DATA!$A$6,DATA!$B$6,IF(ตย.ข้อมูลประกอบ!$F12=DATA!$A$7,DATA!$D$7,IF(ตย.ข้อมูลประกอบ!$F12=DATA!$A$8,DATA!$D$8))))))))</f>
        <v>8</v>
      </c>
      <c r="R12" s="24">
        <f>IF($F12=DATA!$A$1,DATA!$D$1,IF(ตย.ข้อมูลประกอบ!$F12=DATA!$A$2,DATA!$D$2,IF(ตย.ข้อมูลประกอบ!$F12=DATA!$A$3,DATA!$D$3,IF(ตย.ข้อมูลประกอบ!$F12=DATA!$A$4,DATA!$D$4,IF(ตย.ข้อมูลประกอบ!$F12=DATA!$A$5,DATA!$D$5,IF(ตย.ข้อมูลประกอบ!$F12=DATA!$A$6,DATA!$C$6,IF(ตย.ข้อมูลประกอบ!$F12=DATA!$A$7,DATA!$D$7,IF(ตย.ข้อมูลประกอบ!$F12=DATA!$A$8,DATA!$D$8))))))))</f>
        <v>80</v>
      </c>
      <c r="S12" s="24">
        <f>IF($F12=DATA!$A$1,DATA!$D$1,IF(ตย.ข้อมูลประกอบ!$F12=DATA!$A$2,DATA!$D$2,IF(ตย.ข้อมูลประกอบ!$F12=DATA!$A$3,DATA!$D$3,IF(ตย.ข้อมูลประกอบ!$F12=DATA!$A$4,DATA!$D$4,IF(ตย.ข้อมูลประกอบ!$F12=DATA!$A$5,DATA!$D$5,IF(ตย.ข้อมูลประกอบ!$F12=DATA!$A$6,DATA!$E$6,IF(ตย.ข้อมูลประกอบ!$F12=DATA!$A$7,DATA!$D$7,IF(ตย.ข้อมูลประกอบ!$F12=DATA!$A$8,DATA!$D$8))))))))</f>
        <v>200</v>
      </c>
      <c r="T12" s="29">
        <f t="shared" si="12"/>
        <v>128000</v>
      </c>
      <c r="U12" s="24">
        <f>IF($F12=DATA!$A$1,DATA!$D$1,IF(ตย.ข้อมูลประกอบ!$F12=DATA!$A$2,DATA!$D$2,IF(ตย.ข้อมูลประกอบ!$F12=DATA!$A$3,DATA!$D$3,IF(ตย.ข้อมูลประกอบ!$F12=DATA!$A$4,DATA!$D$4,IF(ตย.ข้อมูลประกอบ!$F12=DATA!$A$5,DATA!$D$5,IF(ตย.ข้อมูลประกอบ!$F12=DATA!$A$6,DATA!$D$6,IF(ตย.ข้อมูลประกอบ!$F12=DATA!$A$7,DATA!$B$7,IF(ตย.ข้อมูลประกอบ!$F12=DATA!$A$8,DATA!$D$8))))))))</f>
        <v>0</v>
      </c>
      <c r="V12" s="24">
        <f>IF($F12=DATA!$A$1,DATA!$D$1,IF(ตย.ข้อมูลประกอบ!$F12=DATA!$A$2,DATA!$D$2,IF(ตย.ข้อมูลประกอบ!$F12=DATA!$A$3,DATA!$D$3,IF(ตย.ข้อมูลประกอบ!$F12=DATA!$A$4,DATA!$D$4,IF(ตย.ข้อมูลประกอบ!$F12=DATA!$A$5,DATA!$D$5,IF(ตย.ข้อมูลประกอบ!$F12=DATA!$A$6,DATA!$D$6,IF(ตย.ข้อมูลประกอบ!$F12=DATA!$A$7,DATA!$C$7,IF(ตย.ข้อมูลประกอบ!$F12=DATA!$A$8,DATA!$D$8))))))))</f>
        <v>0</v>
      </c>
      <c r="W12" s="30">
        <f t="shared" si="13"/>
        <v>0</v>
      </c>
      <c r="X12" s="25">
        <f t="shared" si="14"/>
        <v>128000</v>
      </c>
    </row>
    <row r="13" spans="1:25" s="38" customFormat="1" x14ac:dyDescent="0.8">
      <c r="A13" s="51">
        <v>5</v>
      </c>
      <c r="B13" s="37" t="s">
        <v>69</v>
      </c>
      <c r="C13" s="24" t="s">
        <v>74</v>
      </c>
      <c r="D13" s="24" t="s">
        <v>75</v>
      </c>
      <c r="E13" s="25" t="s">
        <v>78</v>
      </c>
      <c r="F13" s="52" t="s">
        <v>26</v>
      </c>
      <c r="G13" s="24"/>
      <c r="H13" s="24">
        <f t="shared" si="5"/>
        <v>0</v>
      </c>
      <c r="I13" s="24">
        <f t="shared" si="6"/>
        <v>0</v>
      </c>
      <c r="J13" s="24">
        <f t="shared" si="7"/>
        <v>0</v>
      </c>
      <c r="K13" s="24">
        <f t="shared" si="8"/>
        <v>0</v>
      </c>
      <c r="L13" s="26">
        <f t="shared" si="9"/>
        <v>0</v>
      </c>
      <c r="M13" s="24">
        <f>IF(F13=DATA!$A$1,DATA!$D$1,IF(ตย.ข้อมูลประกอบ!F13=DATA!$A$2,DATA!$D$2,IF(ตย.ข้อมูลประกอบ!F13=DATA!$A$3,DATA!$D$3,IF(ตย.ข้อมูลประกอบ!F13=DATA!$A$4,DATA!$D$4,IF(ตย.ข้อมูลประกอบ!F13=DATA!$A$5,DATA!$B$5,IF(ตย.ข้อมูลประกอบ!F13=DATA!$A$6,DATA!$D$6,IF(ตย.ข้อมูลประกอบ!F13=DATA!$A$7,DATA!$D$7,IF(ตย.ข้อมูลประกอบ!F13=DATA!$A$8,DATA!$D$8))))))))</f>
        <v>0</v>
      </c>
      <c r="N13" s="27">
        <f t="shared" si="10"/>
        <v>0</v>
      </c>
      <c r="O13" s="28">
        <f>IF(F13=DATA!$A$1,DATA!$C$1,IF(ตย.ข้อมูลประกอบ!F13=DATA!$A$2,DATA!$C$2,IF(ตย.ข้อมูลประกอบ!F13=DATA!$A$3,DATA!$C$3,IF(ตย.ข้อมูลประกอบ!F13=DATA!$A$4,DATA!$C$4,IF(ตย.ข้อมูลประกอบ!F13=DATA!$A$5,DATA!$C$5,IF(ตย.ข้อมูลประกอบ!F13=DATA!$A$6,DATA!$D$6,IF(ตย.ข้อมูลประกอบ!F13=DATA!$A$7,DATA!$D$7,IF(ตย.ข้อมูลประกอบ!F13=DATA!$A$8,DATA!$B$8))))))))</f>
        <v>0</v>
      </c>
      <c r="P13" s="28">
        <f t="shared" si="11"/>
        <v>0</v>
      </c>
      <c r="Q13" s="24">
        <f>IF($F13=DATA!$A$1,DATA!$D$1,IF(ตย.ข้อมูลประกอบ!$F13=DATA!$A$2,DATA!$D$2,IF(ตย.ข้อมูลประกอบ!$F13=DATA!$A$3,DATA!$D$3,IF(ตย.ข้อมูลประกอบ!$F13=DATA!$A$4,DATA!$D$4,IF(ตย.ข้อมูลประกอบ!$F13=DATA!$A$5,DATA!$D$5,IF(ตย.ข้อมูลประกอบ!$F13=DATA!$A$6,DATA!$B$6,IF(ตย.ข้อมูลประกอบ!$F13=DATA!$A$7,DATA!$D$7,IF(ตย.ข้อมูลประกอบ!$F13=DATA!$A$8,DATA!$D$8))))))))</f>
        <v>8</v>
      </c>
      <c r="R13" s="24">
        <f>IF($F13=DATA!$A$1,DATA!$D$1,IF(ตย.ข้อมูลประกอบ!$F13=DATA!$A$2,DATA!$D$2,IF(ตย.ข้อมูลประกอบ!$F13=DATA!$A$3,DATA!$D$3,IF(ตย.ข้อมูลประกอบ!$F13=DATA!$A$4,DATA!$D$4,IF(ตย.ข้อมูลประกอบ!$F13=DATA!$A$5,DATA!$D$5,IF(ตย.ข้อมูลประกอบ!$F13=DATA!$A$6,DATA!$C$6,IF(ตย.ข้อมูลประกอบ!$F13=DATA!$A$7,DATA!$D$7,IF(ตย.ข้อมูลประกอบ!$F13=DATA!$A$8,DATA!$D$8))))))))</f>
        <v>80</v>
      </c>
      <c r="S13" s="24">
        <f>IF($F13=DATA!$A$1,DATA!$D$1,IF(ตย.ข้อมูลประกอบ!$F13=DATA!$A$2,DATA!$D$2,IF(ตย.ข้อมูลประกอบ!$F13=DATA!$A$3,DATA!$D$3,IF(ตย.ข้อมูลประกอบ!$F13=DATA!$A$4,DATA!$D$4,IF(ตย.ข้อมูลประกอบ!$F13=DATA!$A$5,DATA!$D$5,IF(ตย.ข้อมูลประกอบ!$F13=DATA!$A$6,DATA!$E$6,IF(ตย.ข้อมูลประกอบ!$F13=DATA!$A$7,DATA!$D$7,IF(ตย.ข้อมูลประกอบ!$F13=DATA!$A$8,DATA!$D$8))))))))</f>
        <v>200</v>
      </c>
      <c r="T13" s="29">
        <f t="shared" si="12"/>
        <v>128000</v>
      </c>
      <c r="U13" s="24">
        <f>IF($F13=DATA!$A$1,DATA!$D$1,IF(ตย.ข้อมูลประกอบ!$F13=DATA!$A$2,DATA!$D$2,IF(ตย.ข้อมูลประกอบ!$F13=DATA!$A$3,DATA!$D$3,IF(ตย.ข้อมูลประกอบ!$F13=DATA!$A$4,DATA!$D$4,IF(ตย.ข้อมูลประกอบ!$F13=DATA!$A$5,DATA!$D$5,IF(ตย.ข้อมูลประกอบ!$F13=DATA!$A$6,DATA!$D$6,IF(ตย.ข้อมูลประกอบ!$F13=DATA!$A$7,DATA!$B$7,IF(ตย.ข้อมูลประกอบ!$F13=DATA!$A$8,DATA!$D$8))))))))</f>
        <v>0</v>
      </c>
      <c r="V13" s="24">
        <f>IF($F13=DATA!$A$1,DATA!$D$1,IF(ตย.ข้อมูลประกอบ!$F13=DATA!$A$2,DATA!$D$2,IF(ตย.ข้อมูลประกอบ!$F13=DATA!$A$3,DATA!$D$3,IF(ตย.ข้อมูลประกอบ!$F13=DATA!$A$4,DATA!$D$4,IF(ตย.ข้อมูลประกอบ!$F13=DATA!$A$5,DATA!$D$5,IF(ตย.ข้อมูลประกอบ!$F13=DATA!$A$6,DATA!$D$6,IF(ตย.ข้อมูลประกอบ!$F13=DATA!$A$7,DATA!$C$7,IF(ตย.ข้อมูลประกอบ!$F13=DATA!$A$8,DATA!$D$8))))))))</f>
        <v>0</v>
      </c>
      <c r="W13" s="30">
        <f t="shared" si="13"/>
        <v>0</v>
      </c>
      <c r="X13" s="25">
        <f t="shared" si="14"/>
        <v>128000</v>
      </c>
    </row>
    <row r="14" spans="1:25" s="38" customFormat="1" x14ac:dyDescent="0.8">
      <c r="A14" s="51">
        <v>6</v>
      </c>
      <c r="B14" s="37" t="s">
        <v>69</v>
      </c>
      <c r="C14" s="24" t="s">
        <v>74</v>
      </c>
      <c r="D14" s="24" t="s">
        <v>75</v>
      </c>
      <c r="E14" s="25" t="s">
        <v>79</v>
      </c>
      <c r="F14" s="52" t="s">
        <v>26</v>
      </c>
      <c r="G14" s="24"/>
      <c r="H14" s="24">
        <f t="shared" si="5"/>
        <v>0</v>
      </c>
      <c r="I14" s="24">
        <f t="shared" si="6"/>
        <v>0</v>
      </c>
      <c r="J14" s="24">
        <f t="shared" si="7"/>
        <v>0</v>
      </c>
      <c r="K14" s="24">
        <f t="shared" si="8"/>
        <v>0</v>
      </c>
      <c r="L14" s="26">
        <f t="shared" si="9"/>
        <v>0</v>
      </c>
      <c r="M14" s="24">
        <f>IF(F14=DATA!$A$1,DATA!$D$1,IF(ตย.ข้อมูลประกอบ!F14=DATA!$A$2,DATA!$D$2,IF(ตย.ข้อมูลประกอบ!F14=DATA!$A$3,DATA!$D$3,IF(ตย.ข้อมูลประกอบ!F14=DATA!$A$4,DATA!$D$4,IF(ตย.ข้อมูลประกอบ!F14=DATA!$A$5,DATA!$B$5,IF(ตย.ข้อมูลประกอบ!F14=DATA!$A$6,DATA!$D$6,IF(ตย.ข้อมูลประกอบ!F14=DATA!$A$7,DATA!$D$7,IF(ตย.ข้อมูลประกอบ!F14=DATA!$A$8,DATA!$D$8))))))))</f>
        <v>0</v>
      </c>
      <c r="N14" s="27">
        <f t="shared" si="10"/>
        <v>0</v>
      </c>
      <c r="O14" s="28">
        <f>IF(F14=DATA!$A$1,DATA!$C$1,IF(ตย.ข้อมูลประกอบ!F14=DATA!$A$2,DATA!$C$2,IF(ตย.ข้อมูลประกอบ!F14=DATA!$A$3,DATA!$C$3,IF(ตย.ข้อมูลประกอบ!F14=DATA!$A$4,DATA!$C$4,IF(ตย.ข้อมูลประกอบ!F14=DATA!$A$5,DATA!$C$5,IF(ตย.ข้อมูลประกอบ!F14=DATA!$A$6,DATA!$D$6,IF(ตย.ข้อมูลประกอบ!F14=DATA!$A$7,DATA!$D$7,IF(ตย.ข้อมูลประกอบ!F14=DATA!$A$8,DATA!$B$8))))))))</f>
        <v>0</v>
      </c>
      <c r="P14" s="28">
        <f t="shared" si="11"/>
        <v>0</v>
      </c>
      <c r="Q14" s="24">
        <f>IF($F14=DATA!$A$1,DATA!$D$1,IF(ตย.ข้อมูลประกอบ!$F14=DATA!$A$2,DATA!$D$2,IF(ตย.ข้อมูลประกอบ!$F14=DATA!$A$3,DATA!$D$3,IF(ตย.ข้อมูลประกอบ!$F14=DATA!$A$4,DATA!$D$4,IF(ตย.ข้อมูลประกอบ!$F14=DATA!$A$5,DATA!$D$5,IF(ตย.ข้อมูลประกอบ!$F14=DATA!$A$6,DATA!$B$6,IF(ตย.ข้อมูลประกอบ!$F14=DATA!$A$7,DATA!$D$7,IF(ตย.ข้อมูลประกอบ!$F14=DATA!$A$8,DATA!$D$8))))))))</f>
        <v>8</v>
      </c>
      <c r="R14" s="24">
        <f>IF($F14=DATA!$A$1,DATA!$D$1,IF(ตย.ข้อมูลประกอบ!$F14=DATA!$A$2,DATA!$D$2,IF(ตย.ข้อมูลประกอบ!$F14=DATA!$A$3,DATA!$D$3,IF(ตย.ข้อมูลประกอบ!$F14=DATA!$A$4,DATA!$D$4,IF(ตย.ข้อมูลประกอบ!$F14=DATA!$A$5,DATA!$D$5,IF(ตย.ข้อมูลประกอบ!$F14=DATA!$A$6,DATA!$C$6,IF(ตย.ข้อมูลประกอบ!$F14=DATA!$A$7,DATA!$D$7,IF(ตย.ข้อมูลประกอบ!$F14=DATA!$A$8,DATA!$D$8))))))))</f>
        <v>80</v>
      </c>
      <c r="S14" s="24">
        <f>IF($F14=DATA!$A$1,DATA!$D$1,IF(ตย.ข้อมูลประกอบ!$F14=DATA!$A$2,DATA!$D$2,IF(ตย.ข้อมูลประกอบ!$F14=DATA!$A$3,DATA!$D$3,IF(ตย.ข้อมูลประกอบ!$F14=DATA!$A$4,DATA!$D$4,IF(ตย.ข้อมูลประกอบ!$F14=DATA!$A$5,DATA!$D$5,IF(ตย.ข้อมูลประกอบ!$F14=DATA!$A$6,DATA!$E$6,IF(ตย.ข้อมูลประกอบ!$F14=DATA!$A$7,DATA!$D$7,IF(ตย.ข้อมูลประกอบ!$F14=DATA!$A$8,DATA!$D$8))))))))</f>
        <v>200</v>
      </c>
      <c r="T14" s="29">
        <f t="shared" si="12"/>
        <v>128000</v>
      </c>
      <c r="U14" s="24">
        <f>IF($F14=DATA!$A$1,DATA!$D$1,IF(ตย.ข้อมูลประกอบ!$F14=DATA!$A$2,DATA!$D$2,IF(ตย.ข้อมูลประกอบ!$F14=DATA!$A$3,DATA!$D$3,IF(ตย.ข้อมูลประกอบ!$F14=DATA!$A$4,DATA!$D$4,IF(ตย.ข้อมูลประกอบ!$F14=DATA!$A$5,DATA!$D$5,IF(ตย.ข้อมูลประกอบ!$F14=DATA!$A$6,DATA!$D$6,IF(ตย.ข้อมูลประกอบ!$F14=DATA!$A$7,DATA!$B$7,IF(ตย.ข้อมูลประกอบ!$F14=DATA!$A$8,DATA!$D$8))))))))</f>
        <v>0</v>
      </c>
      <c r="V14" s="24">
        <f>IF($F14=DATA!$A$1,DATA!$D$1,IF(ตย.ข้อมูลประกอบ!$F14=DATA!$A$2,DATA!$D$2,IF(ตย.ข้อมูลประกอบ!$F14=DATA!$A$3,DATA!$D$3,IF(ตย.ข้อมูลประกอบ!$F14=DATA!$A$4,DATA!$D$4,IF(ตย.ข้อมูลประกอบ!$F14=DATA!$A$5,DATA!$D$5,IF(ตย.ข้อมูลประกอบ!$F14=DATA!$A$6,DATA!$D$6,IF(ตย.ข้อมูลประกอบ!$F14=DATA!$A$7,DATA!$C$7,IF(ตย.ข้อมูลประกอบ!$F14=DATA!$A$8,DATA!$D$8))))))))</f>
        <v>0</v>
      </c>
      <c r="W14" s="30">
        <f t="shared" si="13"/>
        <v>0</v>
      </c>
      <c r="X14" s="25">
        <f t="shared" si="14"/>
        <v>128000</v>
      </c>
    </row>
    <row r="15" spans="1:25" s="38" customFormat="1" x14ac:dyDescent="0.8">
      <c r="A15" s="51">
        <v>7</v>
      </c>
      <c r="B15" s="37" t="s">
        <v>69</v>
      </c>
      <c r="C15" s="24" t="s">
        <v>74</v>
      </c>
      <c r="D15" s="24" t="s">
        <v>71</v>
      </c>
      <c r="E15" s="25" t="s">
        <v>80</v>
      </c>
      <c r="F15" s="52" t="s">
        <v>26</v>
      </c>
      <c r="G15" s="24"/>
      <c r="H15" s="24">
        <f t="shared" si="5"/>
        <v>0</v>
      </c>
      <c r="I15" s="24">
        <f t="shared" si="6"/>
        <v>0</v>
      </c>
      <c r="J15" s="24">
        <f t="shared" si="7"/>
        <v>0</v>
      </c>
      <c r="K15" s="24">
        <f t="shared" si="8"/>
        <v>0</v>
      </c>
      <c r="L15" s="26">
        <f t="shared" si="9"/>
        <v>0</v>
      </c>
      <c r="M15" s="24">
        <f>IF(F15=DATA!$A$1,DATA!$D$1,IF(ตย.ข้อมูลประกอบ!F15=DATA!$A$2,DATA!$D$2,IF(ตย.ข้อมูลประกอบ!F15=DATA!$A$3,DATA!$D$3,IF(ตย.ข้อมูลประกอบ!F15=DATA!$A$4,DATA!$D$4,IF(ตย.ข้อมูลประกอบ!F15=DATA!$A$5,DATA!$B$5,IF(ตย.ข้อมูลประกอบ!F15=DATA!$A$6,DATA!$D$6,IF(ตย.ข้อมูลประกอบ!F15=DATA!$A$7,DATA!$D$7,IF(ตย.ข้อมูลประกอบ!F15=DATA!$A$8,DATA!$D$8))))))))</f>
        <v>0</v>
      </c>
      <c r="N15" s="27">
        <f t="shared" si="10"/>
        <v>0</v>
      </c>
      <c r="O15" s="28">
        <f>IF(F15=DATA!$A$1,DATA!$C$1,IF(ตย.ข้อมูลประกอบ!F15=DATA!$A$2,DATA!$C$2,IF(ตย.ข้อมูลประกอบ!F15=DATA!$A$3,DATA!$C$3,IF(ตย.ข้อมูลประกอบ!F15=DATA!$A$4,DATA!$C$4,IF(ตย.ข้อมูลประกอบ!F15=DATA!$A$5,DATA!$C$5,IF(ตย.ข้อมูลประกอบ!F15=DATA!$A$6,DATA!$D$6,IF(ตย.ข้อมูลประกอบ!F15=DATA!$A$7,DATA!$D$7,IF(ตย.ข้อมูลประกอบ!F15=DATA!$A$8,DATA!$B$8))))))))</f>
        <v>0</v>
      </c>
      <c r="P15" s="28">
        <f t="shared" si="11"/>
        <v>0</v>
      </c>
      <c r="Q15" s="24">
        <f>IF($F15=DATA!$A$1,DATA!$D$1,IF(ตย.ข้อมูลประกอบ!$F15=DATA!$A$2,DATA!$D$2,IF(ตย.ข้อมูลประกอบ!$F15=DATA!$A$3,DATA!$D$3,IF(ตย.ข้อมูลประกอบ!$F15=DATA!$A$4,DATA!$D$4,IF(ตย.ข้อมูลประกอบ!$F15=DATA!$A$5,DATA!$D$5,IF(ตย.ข้อมูลประกอบ!$F15=DATA!$A$6,DATA!$B$6,IF(ตย.ข้อมูลประกอบ!$F15=DATA!$A$7,DATA!$D$7,IF(ตย.ข้อมูลประกอบ!$F15=DATA!$A$8,DATA!$D$8))))))))</f>
        <v>8</v>
      </c>
      <c r="R15" s="24">
        <f>IF($F15=DATA!$A$1,DATA!$D$1,IF(ตย.ข้อมูลประกอบ!$F15=DATA!$A$2,DATA!$D$2,IF(ตย.ข้อมูลประกอบ!$F15=DATA!$A$3,DATA!$D$3,IF(ตย.ข้อมูลประกอบ!$F15=DATA!$A$4,DATA!$D$4,IF(ตย.ข้อมูลประกอบ!$F15=DATA!$A$5,DATA!$D$5,IF(ตย.ข้อมูลประกอบ!$F15=DATA!$A$6,DATA!$C$6,IF(ตย.ข้อมูลประกอบ!$F15=DATA!$A$7,DATA!$D$7,IF(ตย.ข้อมูลประกอบ!$F15=DATA!$A$8,DATA!$D$8))))))))</f>
        <v>80</v>
      </c>
      <c r="S15" s="24">
        <f>IF($F15=DATA!$A$1,DATA!$D$1,IF(ตย.ข้อมูลประกอบ!$F15=DATA!$A$2,DATA!$D$2,IF(ตย.ข้อมูลประกอบ!$F15=DATA!$A$3,DATA!$D$3,IF(ตย.ข้อมูลประกอบ!$F15=DATA!$A$4,DATA!$D$4,IF(ตย.ข้อมูลประกอบ!$F15=DATA!$A$5,DATA!$D$5,IF(ตย.ข้อมูลประกอบ!$F15=DATA!$A$6,DATA!$E$6,IF(ตย.ข้อมูลประกอบ!$F15=DATA!$A$7,DATA!$D$7,IF(ตย.ข้อมูลประกอบ!$F15=DATA!$A$8,DATA!$D$8))))))))</f>
        <v>200</v>
      </c>
      <c r="T15" s="29">
        <f t="shared" si="12"/>
        <v>128000</v>
      </c>
      <c r="U15" s="24">
        <f>IF($F15=DATA!$A$1,DATA!$D$1,IF(ตย.ข้อมูลประกอบ!$F15=DATA!$A$2,DATA!$D$2,IF(ตย.ข้อมูลประกอบ!$F15=DATA!$A$3,DATA!$D$3,IF(ตย.ข้อมูลประกอบ!$F15=DATA!$A$4,DATA!$D$4,IF(ตย.ข้อมูลประกอบ!$F15=DATA!$A$5,DATA!$D$5,IF(ตย.ข้อมูลประกอบ!$F15=DATA!$A$6,DATA!$D$6,IF(ตย.ข้อมูลประกอบ!$F15=DATA!$A$7,DATA!$B$7,IF(ตย.ข้อมูลประกอบ!$F15=DATA!$A$8,DATA!$D$8))))))))</f>
        <v>0</v>
      </c>
      <c r="V15" s="24">
        <f>IF($F15=DATA!$A$1,DATA!$D$1,IF(ตย.ข้อมูลประกอบ!$F15=DATA!$A$2,DATA!$D$2,IF(ตย.ข้อมูลประกอบ!$F15=DATA!$A$3,DATA!$D$3,IF(ตย.ข้อมูลประกอบ!$F15=DATA!$A$4,DATA!$D$4,IF(ตย.ข้อมูลประกอบ!$F15=DATA!$A$5,DATA!$D$5,IF(ตย.ข้อมูลประกอบ!$F15=DATA!$A$6,DATA!$D$6,IF(ตย.ข้อมูลประกอบ!$F15=DATA!$A$7,DATA!$C$7,IF(ตย.ข้อมูลประกอบ!$F15=DATA!$A$8,DATA!$D$8))))))))</f>
        <v>0</v>
      </c>
      <c r="W15" s="30">
        <f t="shared" si="13"/>
        <v>0</v>
      </c>
      <c r="X15" s="25">
        <f t="shared" si="14"/>
        <v>128000</v>
      </c>
      <c r="Y15" s="38" t="s">
        <v>65</v>
      </c>
    </row>
    <row r="16" spans="1:25" s="38" customFormat="1" x14ac:dyDescent="0.8">
      <c r="A16" s="55">
        <v>8</v>
      </c>
      <c r="B16" s="25" t="s">
        <v>69</v>
      </c>
      <c r="C16" s="24" t="s">
        <v>74</v>
      </c>
      <c r="D16" s="24" t="s">
        <v>71</v>
      </c>
      <c r="E16" s="25" t="s">
        <v>81</v>
      </c>
      <c r="F16" s="52" t="s">
        <v>26</v>
      </c>
      <c r="G16" s="24"/>
      <c r="H16" s="24">
        <f t="shared" si="5"/>
        <v>0</v>
      </c>
      <c r="I16" s="24">
        <f t="shared" si="6"/>
        <v>0</v>
      </c>
      <c r="J16" s="24">
        <f t="shared" si="7"/>
        <v>0</v>
      </c>
      <c r="K16" s="24">
        <f t="shared" si="8"/>
        <v>0</v>
      </c>
      <c r="L16" s="26">
        <f t="shared" si="9"/>
        <v>0</v>
      </c>
      <c r="M16" s="24">
        <f>IF(F16=DATA!$A$1,DATA!$D$1,IF(ตย.ข้อมูลประกอบ!F16=DATA!$A$2,DATA!$D$2,IF(ตย.ข้อมูลประกอบ!F16=DATA!$A$3,DATA!$D$3,IF(ตย.ข้อมูลประกอบ!F16=DATA!$A$4,DATA!$D$4,IF(ตย.ข้อมูลประกอบ!F16=DATA!$A$5,DATA!$B$5,IF(ตย.ข้อมูลประกอบ!F16=DATA!$A$6,DATA!$D$6,IF(ตย.ข้อมูลประกอบ!F16=DATA!$A$7,DATA!$D$7,IF(ตย.ข้อมูลประกอบ!F16=DATA!$A$8,DATA!$D$8))))))))</f>
        <v>0</v>
      </c>
      <c r="N16" s="27">
        <f t="shared" si="10"/>
        <v>0</v>
      </c>
      <c r="O16" s="28">
        <f>IF(F16=DATA!$A$1,DATA!$C$1,IF(ตย.ข้อมูลประกอบ!F16=DATA!$A$2,DATA!$C$2,IF(ตย.ข้อมูลประกอบ!F16=DATA!$A$3,DATA!$C$3,IF(ตย.ข้อมูลประกอบ!F16=DATA!$A$4,DATA!$C$4,IF(ตย.ข้อมูลประกอบ!F16=DATA!$A$5,DATA!$C$5,IF(ตย.ข้อมูลประกอบ!F16=DATA!$A$6,DATA!$D$6,IF(ตย.ข้อมูลประกอบ!F16=DATA!$A$7,DATA!$D$7,IF(ตย.ข้อมูลประกอบ!F16=DATA!$A$8,DATA!$B$8))))))))</f>
        <v>0</v>
      </c>
      <c r="P16" s="28">
        <f t="shared" si="11"/>
        <v>0</v>
      </c>
      <c r="Q16" s="24">
        <f>IF($F16=DATA!$A$1,DATA!$D$1,IF(ตย.ข้อมูลประกอบ!$F16=DATA!$A$2,DATA!$D$2,IF(ตย.ข้อมูลประกอบ!$F16=DATA!$A$3,DATA!$D$3,IF(ตย.ข้อมูลประกอบ!$F16=DATA!$A$4,DATA!$D$4,IF(ตย.ข้อมูลประกอบ!$F16=DATA!$A$5,DATA!$D$5,IF(ตย.ข้อมูลประกอบ!$F16=DATA!$A$6,DATA!$B$6,IF(ตย.ข้อมูลประกอบ!$F16=DATA!$A$7,DATA!$D$7,IF(ตย.ข้อมูลประกอบ!$F16=DATA!$A$8,DATA!$D$8))))))))</f>
        <v>8</v>
      </c>
      <c r="R16" s="24">
        <f>IF($F16=DATA!$A$1,DATA!$D$1,IF(ตย.ข้อมูลประกอบ!$F16=DATA!$A$2,DATA!$D$2,IF(ตย.ข้อมูลประกอบ!$F16=DATA!$A$3,DATA!$D$3,IF(ตย.ข้อมูลประกอบ!$F16=DATA!$A$4,DATA!$D$4,IF(ตย.ข้อมูลประกอบ!$F16=DATA!$A$5,DATA!$D$5,IF(ตย.ข้อมูลประกอบ!$F16=DATA!$A$6,DATA!$C$6,IF(ตย.ข้อมูลประกอบ!$F16=DATA!$A$7,DATA!$D$7,IF(ตย.ข้อมูลประกอบ!$F16=DATA!$A$8,DATA!$D$8))))))))</f>
        <v>80</v>
      </c>
      <c r="S16" s="24">
        <f>IF($F16=DATA!$A$1,DATA!$D$1,IF(ตย.ข้อมูลประกอบ!$F16=DATA!$A$2,DATA!$D$2,IF(ตย.ข้อมูลประกอบ!$F16=DATA!$A$3,DATA!$D$3,IF(ตย.ข้อมูลประกอบ!$F16=DATA!$A$4,DATA!$D$4,IF(ตย.ข้อมูลประกอบ!$F16=DATA!$A$5,DATA!$D$5,IF(ตย.ข้อมูลประกอบ!$F16=DATA!$A$6,DATA!$E$6,IF(ตย.ข้อมูลประกอบ!$F16=DATA!$A$7,DATA!$D$7,IF(ตย.ข้อมูลประกอบ!$F16=DATA!$A$8,DATA!$D$8))))))))</f>
        <v>200</v>
      </c>
      <c r="T16" s="29">
        <f t="shared" si="12"/>
        <v>128000</v>
      </c>
      <c r="U16" s="24">
        <f>IF($F16=DATA!$A$1,DATA!$D$1,IF(ตย.ข้อมูลประกอบ!$F16=DATA!$A$2,DATA!$D$2,IF(ตย.ข้อมูลประกอบ!$F16=DATA!$A$3,DATA!$D$3,IF(ตย.ข้อมูลประกอบ!$F16=DATA!$A$4,DATA!$D$4,IF(ตย.ข้อมูลประกอบ!$F16=DATA!$A$5,DATA!$D$5,IF(ตย.ข้อมูลประกอบ!$F16=DATA!$A$6,DATA!$D$6,IF(ตย.ข้อมูลประกอบ!$F16=DATA!$A$7,DATA!$B$7,IF(ตย.ข้อมูลประกอบ!$F16=DATA!$A$8,DATA!$D$8))))))))</f>
        <v>0</v>
      </c>
      <c r="V16" s="24">
        <f>IF($F16=DATA!$A$1,DATA!$D$1,IF(ตย.ข้อมูลประกอบ!$F16=DATA!$A$2,DATA!$D$2,IF(ตย.ข้อมูลประกอบ!$F16=DATA!$A$3,DATA!$D$3,IF(ตย.ข้อมูลประกอบ!$F16=DATA!$A$4,DATA!$D$4,IF(ตย.ข้อมูลประกอบ!$F16=DATA!$A$5,DATA!$D$5,IF(ตย.ข้อมูลประกอบ!$F16=DATA!$A$6,DATA!$D$6,IF(ตย.ข้อมูลประกอบ!$F16=DATA!$A$7,DATA!$C$7,IF(ตย.ข้อมูลประกอบ!$F16=DATA!$A$8,DATA!$D$8))))))))</f>
        <v>0</v>
      </c>
      <c r="W16" s="30">
        <f t="shared" si="13"/>
        <v>0</v>
      </c>
      <c r="X16" s="25">
        <f t="shared" si="14"/>
        <v>128000</v>
      </c>
    </row>
    <row r="17" spans="1:24" x14ac:dyDescent="0.8">
      <c r="A17" s="55">
        <v>9</v>
      </c>
      <c r="B17" s="25" t="s">
        <v>69</v>
      </c>
      <c r="C17" s="24" t="s">
        <v>82</v>
      </c>
      <c r="D17" s="24" t="s">
        <v>83</v>
      </c>
      <c r="E17" s="25" t="s">
        <v>84</v>
      </c>
      <c r="F17" s="52" t="s">
        <v>28</v>
      </c>
      <c r="G17" s="24"/>
      <c r="H17" s="24">
        <f t="shared" si="5"/>
        <v>0</v>
      </c>
      <c r="I17" s="24">
        <f t="shared" si="6"/>
        <v>0</v>
      </c>
      <c r="J17" s="24">
        <f t="shared" si="7"/>
        <v>0</v>
      </c>
      <c r="K17" s="24">
        <f t="shared" si="8"/>
        <v>0</v>
      </c>
      <c r="L17" s="26">
        <f t="shared" si="9"/>
        <v>0</v>
      </c>
      <c r="M17" s="24">
        <f>IF(F17=DATA!$A$1,DATA!$D$1,IF(ตย.ข้อมูลประกอบ!F17=DATA!$A$2,DATA!$D$2,IF(ตย.ข้อมูลประกอบ!F17=DATA!$A$3,DATA!$D$3,IF(ตย.ข้อมูลประกอบ!F17=DATA!$A$4,DATA!$D$4,IF(ตย.ข้อมูลประกอบ!F17=DATA!$A$5,DATA!$B$5,IF(ตย.ข้อมูลประกอบ!F17=DATA!$A$6,DATA!$D$6,IF(ตย.ข้อมูลประกอบ!F17=DATA!$A$7,DATA!$D$7,IF(ตย.ข้อมูลประกอบ!F17=DATA!$A$8,DATA!$D$8))))))))</f>
        <v>0</v>
      </c>
      <c r="N17" s="27">
        <f t="shared" si="10"/>
        <v>0</v>
      </c>
      <c r="O17" s="28">
        <f>IF(F17=DATA!$A$1,DATA!$C$1,IF(ตย.ข้อมูลประกอบ!F17=DATA!$A$2,DATA!$C$2,IF(ตย.ข้อมูลประกอบ!F17=DATA!$A$3,DATA!$C$3,IF(ตย.ข้อมูลประกอบ!F17=DATA!$A$4,DATA!$C$4,IF(ตย.ข้อมูลประกอบ!F17=DATA!$A$5,DATA!$C$5,IF(ตย.ข้อมูลประกอบ!F17=DATA!$A$6,DATA!$D$6,IF(ตย.ข้อมูลประกอบ!F17=DATA!$A$7,DATA!$D$7,IF(ตย.ข้อมูลประกอบ!F17=DATA!$A$8,DATA!$B$8))))))))</f>
        <v>0</v>
      </c>
      <c r="P17" s="28">
        <f t="shared" si="11"/>
        <v>0</v>
      </c>
      <c r="Q17" s="24">
        <f>IF($F17=DATA!$A$1,DATA!$D$1,IF(ตย.ข้อมูลประกอบ!$F17=DATA!$A$2,DATA!$D$2,IF(ตย.ข้อมูลประกอบ!$F17=DATA!$A$3,DATA!$D$3,IF(ตย.ข้อมูลประกอบ!$F17=DATA!$A$4,DATA!$D$4,IF(ตย.ข้อมูลประกอบ!$F17=DATA!$A$5,DATA!$D$5,IF(ตย.ข้อมูลประกอบ!$F17=DATA!$A$6,DATA!$B$6,IF(ตย.ข้อมูลประกอบ!$F17=DATA!$A$7,DATA!$D$7,IF(ตย.ข้อมูลประกอบ!$F17=DATA!$A$8,DATA!$D$8))))))))</f>
        <v>0</v>
      </c>
      <c r="R17" s="24">
        <f>IF($F17=DATA!$A$1,DATA!$D$1,IF(ตย.ข้อมูลประกอบ!$F17=DATA!$A$2,DATA!$D$2,IF(ตย.ข้อมูลประกอบ!$F17=DATA!$A$3,DATA!$D$3,IF(ตย.ข้อมูลประกอบ!$F17=DATA!$A$4,DATA!$D$4,IF(ตย.ข้อมูลประกอบ!$F17=DATA!$A$5,DATA!$D$5,IF(ตย.ข้อมูลประกอบ!$F17=DATA!$A$6,DATA!$C$6,IF(ตย.ข้อมูลประกอบ!$F17=DATA!$A$7,DATA!$D$7,IF(ตย.ข้อมูลประกอบ!$F17=DATA!$A$8,DATA!$D$8))))))))</f>
        <v>0</v>
      </c>
      <c r="S17" s="24">
        <f>IF($F17=DATA!$A$1,DATA!$D$1,IF(ตย.ข้อมูลประกอบ!$F17=DATA!$A$2,DATA!$D$2,IF(ตย.ข้อมูลประกอบ!$F17=DATA!$A$3,DATA!$D$3,IF(ตย.ข้อมูลประกอบ!$F17=DATA!$A$4,DATA!$D$4,IF(ตย.ข้อมูลประกอบ!$F17=DATA!$A$5,DATA!$D$5,IF(ตย.ข้อมูลประกอบ!$F17=DATA!$A$6,DATA!$E$6,IF(ตย.ข้อมูลประกอบ!$F17=DATA!$A$7,DATA!$D$7,IF(ตย.ข้อมูลประกอบ!$F17=DATA!$A$8,DATA!$D$8))))))))</f>
        <v>0</v>
      </c>
      <c r="T17" s="29">
        <f t="shared" si="12"/>
        <v>0</v>
      </c>
      <c r="U17" s="24">
        <f>IF($F17=DATA!$A$1,DATA!$D$1,IF(ตย.ข้อมูลประกอบ!$F17=DATA!$A$2,DATA!$D$2,IF(ตย.ข้อมูลประกอบ!$F17=DATA!$A$3,DATA!$D$3,IF(ตย.ข้อมูลประกอบ!$F17=DATA!$A$4,DATA!$D$4,IF(ตย.ข้อมูลประกอบ!$F17=DATA!$A$5,DATA!$D$5,IF(ตย.ข้อมูลประกอบ!$F17=DATA!$A$6,DATA!$D$6,IF(ตย.ข้อมูลประกอบ!$F17=DATA!$A$7,DATA!$B$7,IF(ตย.ข้อมูลประกอบ!$F17=DATA!$A$8,DATA!$D$8))))))))</f>
        <v>80</v>
      </c>
      <c r="V17" s="24">
        <f>IF($F17=DATA!$A$1,DATA!$D$1,IF(ตย.ข้อมูลประกอบ!$F17=DATA!$A$2,DATA!$D$2,IF(ตย.ข้อมูลประกอบ!$F17=DATA!$A$3,DATA!$D$3,IF(ตย.ข้อมูลประกอบ!$F17=DATA!$A$4,DATA!$D$4,IF(ตย.ข้อมูลประกอบ!$F17=DATA!$A$5,DATA!$D$5,IF(ตย.ข้อมูลประกอบ!$F17=DATA!$A$6,DATA!$D$6,IF(ตย.ข้อมูลประกอบ!$F17=DATA!$A$7,DATA!$C$7,IF(ตย.ข้อมูลประกอบ!$F17=DATA!$A$8,DATA!$D$8))))))))</f>
        <v>300</v>
      </c>
      <c r="W17" s="30">
        <f t="shared" si="13"/>
        <v>24000</v>
      </c>
      <c r="X17" s="25">
        <f t="shared" si="14"/>
        <v>24000</v>
      </c>
    </row>
    <row r="18" spans="1:24" ht="48" x14ac:dyDescent="0.8">
      <c r="A18" s="55">
        <v>10</v>
      </c>
      <c r="B18" s="25" t="s">
        <v>85</v>
      </c>
      <c r="C18" s="24" t="s">
        <v>70</v>
      </c>
      <c r="D18" s="24" t="s">
        <v>71</v>
      </c>
      <c r="E18" s="25" t="s">
        <v>86</v>
      </c>
      <c r="F18" s="52" t="s">
        <v>16</v>
      </c>
      <c r="G18" s="24">
        <v>24880</v>
      </c>
      <c r="H18" s="24">
        <f t="shared" si="5"/>
        <v>995.2</v>
      </c>
      <c r="I18" s="24">
        <f t="shared" si="6"/>
        <v>25875.200000000001</v>
      </c>
      <c r="J18" s="24">
        <f t="shared" si="7"/>
        <v>1293.7600000000002</v>
      </c>
      <c r="K18" s="24">
        <f t="shared" si="8"/>
        <v>750</v>
      </c>
      <c r="L18" s="26">
        <f t="shared" si="9"/>
        <v>319502.40000000002</v>
      </c>
      <c r="M18" s="24">
        <f>IF(F18=DATA!$A$1,DATA!$D$1,IF(ตย.ข้อมูลประกอบ!F18=DATA!$A$2,DATA!$D$2,IF(ตย.ข้อมูลประกอบ!F18=DATA!$A$3,DATA!$D$3,IF(ตย.ข้อมูลประกอบ!F18=DATA!$A$4,DATA!$D$4,IF(ตย.ข้อมูลประกอบ!F18=DATA!$A$5,DATA!$B$5,IF(ตย.ข้อมูลประกอบ!F18=DATA!$A$6,DATA!$D$6,IF(ตย.ข้อมูลประกอบ!F18=DATA!$A$7,DATA!$D$7,IF(ตย.ข้อมูลประกอบ!F18=DATA!$A$8,DATA!$D$8))))))))</f>
        <v>0</v>
      </c>
      <c r="N18" s="27">
        <f t="shared" si="10"/>
        <v>0</v>
      </c>
      <c r="O18" s="28">
        <f>IF(F18=DATA!$A$1,DATA!$C$1,IF(ตย.ข้อมูลประกอบ!F18=DATA!$A$2,DATA!$C$2,IF(ตย.ข้อมูลประกอบ!F18=DATA!$A$3,DATA!$C$3,IF(ตย.ข้อมูลประกอบ!F18=DATA!$A$4,DATA!$C$4,IF(ตย.ข้อมูลประกอบ!F18=DATA!$A$5,DATA!$C$5,IF(ตย.ข้อมูลประกอบ!F18=DATA!$A$6,DATA!$D$6,IF(ตย.ข้อมูลประกอบ!F18=DATA!$A$7,DATA!$D$7,IF(ตย.ข้อมูลประกอบ!F18=DATA!$A$8,DATA!$B$8))))))))</f>
        <v>2500</v>
      </c>
      <c r="P18" s="28">
        <f t="shared" si="11"/>
        <v>30000</v>
      </c>
      <c r="Q18" s="24">
        <f>IF($F18=DATA!$A$1,DATA!$D$1,IF(ตย.ข้อมูลประกอบ!$F18=DATA!$A$2,DATA!$D$2,IF(ตย.ข้อมูลประกอบ!$F18=DATA!$A$3,DATA!$D$3,IF(ตย.ข้อมูลประกอบ!$F18=DATA!$A$4,DATA!$D$4,IF(ตย.ข้อมูลประกอบ!$F18=DATA!$A$5,DATA!$D$5,IF(ตย.ข้อมูลประกอบ!$F18=DATA!$A$6,DATA!$B$6,IF(ตย.ข้อมูลประกอบ!$F18=DATA!$A$7,DATA!$D$7,IF(ตย.ข้อมูลประกอบ!$F18=DATA!$A$8,DATA!$D$8))))))))</f>
        <v>0</v>
      </c>
      <c r="R18" s="24">
        <f>IF($F18=DATA!$A$1,DATA!$D$1,IF(ตย.ข้อมูลประกอบ!$F18=DATA!$A$2,DATA!$D$2,IF(ตย.ข้อมูลประกอบ!$F18=DATA!$A$3,DATA!$D$3,IF(ตย.ข้อมูลประกอบ!$F18=DATA!$A$4,DATA!$D$4,IF(ตย.ข้อมูลประกอบ!$F18=DATA!$A$5,DATA!$D$5,IF(ตย.ข้อมูลประกอบ!$F18=DATA!$A$6,DATA!$C$6,IF(ตย.ข้อมูลประกอบ!$F18=DATA!$A$7,DATA!$D$7,IF(ตย.ข้อมูลประกอบ!$F18=DATA!$A$8,DATA!$D$8))))))))</f>
        <v>0</v>
      </c>
      <c r="S18" s="24">
        <f>IF($F18=DATA!$A$1,DATA!$D$1,IF(ตย.ข้อมูลประกอบ!$F18=DATA!$A$2,DATA!$D$2,IF(ตย.ข้อมูลประกอบ!$F18=DATA!$A$3,DATA!$D$3,IF(ตย.ข้อมูลประกอบ!$F18=DATA!$A$4,DATA!$D$4,IF(ตย.ข้อมูลประกอบ!$F18=DATA!$A$5,DATA!$D$5,IF(ตย.ข้อมูลประกอบ!$F18=DATA!$A$6,DATA!$E$6,IF(ตย.ข้อมูลประกอบ!$F18=DATA!$A$7,DATA!$D$7,IF(ตย.ข้อมูลประกอบ!$F18=DATA!$A$8,DATA!$D$8))))))))</f>
        <v>0</v>
      </c>
      <c r="T18" s="29">
        <f t="shared" si="12"/>
        <v>0</v>
      </c>
      <c r="U18" s="24">
        <f>IF($F18=DATA!$A$1,DATA!$D$1,IF(ตย.ข้อมูลประกอบ!$F18=DATA!$A$2,DATA!$D$2,IF(ตย.ข้อมูลประกอบ!$F18=DATA!$A$3,DATA!$D$3,IF(ตย.ข้อมูลประกอบ!$F18=DATA!$A$4,DATA!$D$4,IF(ตย.ข้อมูลประกอบ!$F18=DATA!$A$5,DATA!$D$5,IF(ตย.ข้อมูลประกอบ!$F18=DATA!$A$6,DATA!$D$6,IF(ตย.ข้อมูลประกอบ!$F18=DATA!$A$7,DATA!$B$7,IF(ตย.ข้อมูลประกอบ!$F18=DATA!$A$8,DATA!$D$8))))))))</f>
        <v>0</v>
      </c>
      <c r="V18" s="24">
        <f>IF($F18=DATA!$A$1,DATA!$D$1,IF(ตย.ข้อมูลประกอบ!$F18=DATA!$A$2,DATA!$D$2,IF(ตย.ข้อมูลประกอบ!$F18=DATA!$A$3,DATA!$D$3,IF(ตย.ข้อมูลประกอบ!$F18=DATA!$A$4,DATA!$D$4,IF(ตย.ข้อมูลประกอบ!$F18=DATA!$A$5,DATA!$D$5,IF(ตย.ข้อมูลประกอบ!$F18=DATA!$A$6,DATA!$D$6,IF(ตย.ข้อมูลประกอบ!$F18=DATA!$A$7,DATA!$C$7,IF(ตย.ข้อมูลประกอบ!$F18=DATA!$A$8,DATA!$D$8))))))))</f>
        <v>0</v>
      </c>
      <c r="W18" s="30">
        <f t="shared" si="13"/>
        <v>0</v>
      </c>
      <c r="X18" s="25">
        <f t="shared" si="14"/>
        <v>349502.4</v>
      </c>
    </row>
    <row r="19" spans="1:24" ht="48" x14ac:dyDescent="0.8">
      <c r="A19" s="55">
        <v>11</v>
      </c>
      <c r="B19" s="25" t="s">
        <v>85</v>
      </c>
      <c r="C19" s="24" t="s">
        <v>70</v>
      </c>
      <c r="D19" s="24" t="s">
        <v>71</v>
      </c>
      <c r="E19" s="25" t="s">
        <v>87</v>
      </c>
      <c r="F19" s="52" t="s">
        <v>16</v>
      </c>
      <c r="G19" s="24">
        <v>23940</v>
      </c>
      <c r="H19" s="24">
        <f t="shared" si="5"/>
        <v>957.6</v>
      </c>
      <c r="I19" s="24">
        <f t="shared" si="6"/>
        <v>24897.599999999999</v>
      </c>
      <c r="J19" s="24">
        <f t="shared" si="7"/>
        <v>1244.8800000000001</v>
      </c>
      <c r="K19" s="24">
        <f t="shared" si="8"/>
        <v>750</v>
      </c>
      <c r="L19" s="26">
        <f t="shared" si="9"/>
        <v>307771.19999999995</v>
      </c>
      <c r="M19" s="24">
        <f>IF(F19=DATA!$A$1,DATA!$D$1,IF(ตย.ข้อมูลประกอบ!F19=DATA!$A$2,DATA!$D$2,IF(ตย.ข้อมูลประกอบ!F19=DATA!$A$3,DATA!$D$3,IF(ตย.ข้อมูลประกอบ!F19=DATA!$A$4,DATA!$D$4,IF(ตย.ข้อมูลประกอบ!F19=DATA!$A$5,DATA!$B$5,IF(ตย.ข้อมูลประกอบ!F19=DATA!$A$6,DATA!$D$6,IF(ตย.ข้อมูลประกอบ!F19=DATA!$A$7,DATA!$D$7,IF(ตย.ข้อมูลประกอบ!F19=DATA!$A$8,DATA!$D$8))))))))</f>
        <v>0</v>
      </c>
      <c r="N19" s="27">
        <f t="shared" si="10"/>
        <v>0</v>
      </c>
      <c r="O19" s="28">
        <f>IF(F19=DATA!$A$1,DATA!$C$1,IF(ตย.ข้อมูลประกอบ!F19=DATA!$A$2,DATA!$C$2,IF(ตย.ข้อมูลประกอบ!F19=DATA!$A$3,DATA!$C$3,IF(ตย.ข้อมูลประกอบ!F19=DATA!$A$4,DATA!$C$4,IF(ตย.ข้อมูลประกอบ!F19=DATA!$A$5,DATA!$C$5,IF(ตย.ข้อมูลประกอบ!F19=DATA!$A$6,DATA!$D$6,IF(ตย.ข้อมูลประกอบ!F19=DATA!$A$7,DATA!$D$7,IF(ตย.ข้อมูลประกอบ!F19=DATA!$A$8,DATA!$B$8))))))))</f>
        <v>2500</v>
      </c>
      <c r="P19" s="28">
        <f t="shared" si="11"/>
        <v>30000</v>
      </c>
      <c r="Q19" s="24">
        <f>IF($F19=DATA!$A$1,DATA!$D$1,IF(ตย.ข้อมูลประกอบ!$F19=DATA!$A$2,DATA!$D$2,IF(ตย.ข้อมูลประกอบ!$F19=DATA!$A$3,DATA!$D$3,IF(ตย.ข้อมูลประกอบ!$F19=DATA!$A$4,DATA!$D$4,IF(ตย.ข้อมูลประกอบ!$F19=DATA!$A$5,DATA!$D$5,IF(ตย.ข้อมูลประกอบ!$F19=DATA!$A$6,DATA!$B$6,IF(ตย.ข้อมูลประกอบ!$F19=DATA!$A$7,DATA!$D$7,IF(ตย.ข้อมูลประกอบ!$F19=DATA!$A$8,DATA!$D$8))))))))</f>
        <v>0</v>
      </c>
      <c r="R19" s="24">
        <f>IF($F19=DATA!$A$1,DATA!$D$1,IF(ตย.ข้อมูลประกอบ!$F19=DATA!$A$2,DATA!$D$2,IF(ตย.ข้อมูลประกอบ!$F19=DATA!$A$3,DATA!$D$3,IF(ตย.ข้อมูลประกอบ!$F19=DATA!$A$4,DATA!$D$4,IF(ตย.ข้อมูลประกอบ!$F19=DATA!$A$5,DATA!$D$5,IF(ตย.ข้อมูลประกอบ!$F19=DATA!$A$6,DATA!$C$6,IF(ตย.ข้อมูลประกอบ!$F19=DATA!$A$7,DATA!$D$7,IF(ตย.ข้อมูลประกอบ!$F19=DATA!$A$8,DATA!$D$8))))))))</f>
        <v>0</v>
      </c>
      <c r="S19" s="24">
        <f>IF($F19=DATA!$A$1,DATA!$D$1,IF(ตย.ข้อมูลประกอบ!$F19=DATA!$A$2,DATA!$D$2,IF(ตย.ข้อมูลประกอบ!$F19=DATA!$A$3,DATA!$D$3,IF(ตย.ข้อมูลประกอบ!$F19=DATA!$A$4,DATA!$D$4,IF(ตย.ข้อมูลประกอบ!$F19=DATA!$A$5,DATA!$D$5,IF(ตย.ข้อมูลประกอบ!$F19=DATA!$A$6,DATA!$E$6,IF(ตย.ข้อมูลประกอบ!$F19=DATA!$A$7,DATA!$D$7,IF(ตย.ข้อมูลประกอบ!$F19=DATA!$A$8,DATA!$D$8))))))))</f>
        <v>0</v>
      </c>
      <c r="T19" s="29">
        <f t="shared" si="12"/>
        <v>0</v>
      </c>
      <c r="U19" s="24">
        <f>IF($F19=DATA!$A$1,DATA!$D$1,IF(ตย.ข้อมูลประกอบ!$F19=DATA!$A$2,DATA!$D$2,IF(ตย.ข้อมูลประกอบ!$F19=DATA!$A$3,DATA!$D$3,IF(ตย.ข้อมูลประกอบ!$F19=DATA!$A$4,DATA!$D$4,IF(ตย.ข้อมูลประกอบ!$F19=DATA!$A$5,DATA!$D$5,IF(ตย.ข้อมูลประกอบ!$F19=DATA!$A$6,DATA!$D$6,IF(ตย.ข้อมูลประกอบ!$F19=DATA!$A$7,DATA!$B$7,IF(ตย.ข้อมูลประกอบ!$F19=DATA!$A$8,DATA!$D$8))))))))</f>
        <v>0</v>
      </c>
      <c r="V19" s="24">
        <f>IF($F19=DATA!$A$1,DATA!$D$1,IF(ตย.ข้อมูลประกอบ!$F19=DATA!$A$2,DATA!$D$2,IF(ตย.ข้อมูลประกอบ!$F19=DATA!$A$3,DATA!$D$3,IF(ตย.ข้อมูลประกอบ!$F19=DATA!$A$4,DATA!$D$4,IF(ตย.ข้อมูลประกอบ!$F19=DATA!$A$5,DATA!$D$5,IF(ตย.ข้อมูลประกอบ!$F19=DATA!$A$6,DATA!$D$6,IF(ตย.ข้อมูลประกอบ!$F19=DATA!$A$7,DATA!$C$7,IF(ตย.ข้อมูลประกอบ!$F19=DATA!$A$8,DATA!$D$8))))))))</f>
        <v>0</v>
      </c>
      <c r="W19" s="30">
        <f t="shared" si="13"/>
        <v>0</v>
      </c>
      <c r="X19" s="25">
        <f t="shared" si="14"/>
        <v>337771.19999999995</v>
      </c>
    </row>
    <row r="20" spans="1:24" ht="48" x14ac:dyDescent="0.8">
      <c r="A20" s="55">
        <v>12</v>
      </c>
      <c r="B20" s="25" t="s">
        <v>85</v>
      </c>
      <c r="C20" s="24" t="s">
        <v>70</v>
      </c>
      <c r="D20" s="24" t="s">
        <v>71</v>
      </c>
      <c r="E20" s="25" t="s">
        <v>88</v>
      </c>
      <c r="F20" s="52" t="s">
        <v>19</v>
      </c>
      <c r="G20" s="24">
        <v>22630</v>
      </c>
      <c r="H20" s="24">
        <f t="shared" si="5"/>
        <v>905.2</v>
      </c>
      <c r="I20" s="24">
        <f t="shared" si="6"/>
        <v>23535.200000000001</v>
      </c>
      <c r="J20" s="24">
        <f t="shared" si="7"/>
        <v>1176.76</v>
      </c>
      <c r="K20" s="24">
        <f t="shared" si="8"/>
        <v>750</v>
      </c>
      <c r="L20" s="26">
        <f t="shared" si="9"/>
        <v>291422.40000000002</v>
      </c>
      <c r="M20" s="24">
        <f>IF(F20=DATA!$A$1,DATA!$D$1,IF(ตย.ข้อมูลประกอบ!F20=DATA!$A$2,DATA!$D$2,IF(ตย.ข้อมูลประกอบ!F20=DATA!$A$3,DATA!$D$3,IF(ตย.ข้อมูลประกอบ!F20=DATA!$A$4,DATA!$D$4,IF(ตย.ข้อมูลประกอบ!F20=DATA!$A$5,DATA!$B$5,IF(ตย.ข้อมูลประกอบ!F20=DATA!$A$6,DATA!$D$6,IF(ตย.ข้อมูลประกอบ!F20=DATA!$A$7,DATA!$D$7,IF(ตย.ข้อมูลประกอบ!F20=DATA!$A$8,DATA!$D$8))))))))</f>
        <v>0</v>
      </c>
      <c r="N20" s="27">
        <f t="shared" si="10"/>
        <v>0</v>
      </c>
      <c r="O20" s="28">
        <f>IF(F20=DATA!$A$1,DATA!$C$1,IF(ตย.ข้อมูลประกอบ!F20=DATA!$A$2,DATA!$C$2,IF(ตย.ข้อมูลประกอบ!F20=DATA!$A$3,DATA!$C$3,IF(ตย.ข้อมูลประกอบ!F20=DATA!$A$4,DATA!$C$4,IF(ตย.ข้อมูลประกอบ!F20=DATA!$A$5,DATA!$C$5,IF(ตย.ข้อมูลประกอบ!F20=DATA!$A$6,DATA!$D$6,IF(ตย.ข้อมูลประกอบ!F20=DATA!$A$7,DATA!$D$7,IF(ตย.ข้อมูลประกอบ!F20=DATA!$A$8,DATA!$B$8))))))))</f>
        <v>2500</v>
      </c>
      <c r="P20" s="28">
        <f t="shared" si="11"/>
        <v>30000</v>
      </c>
      <c r="Q20" s="24">
        <f>IF($F20=DATA!$A$1,DATA!$D$1,IF(ตย.ข้อมูลประกอบ!$F20=DATA!$A$2,DATA!$D$2,IF(ตย.ข้อมูลประกอบ!$F20=DATA!$A$3,DATA!$D$3,IF(ตย.ข้อมูลประกอบ!$F20=DATA!$A$4,DATA!$D$4,IF(ตย.ข้อมูลประกอบ!$F20=DATA!$A$5,DATA!$D$5,IF(ตย.ข้อมูลประกอบ!$F20=DATA!$A$6,DATA!$B$6,IF(ตย.ข้อมูลประกอบ!$F20=DATA!$A$7,DATA!$D$7,IF(ตย.ข้อมูลประกอบ!$F20=DATA!$A$8,DATA!$D$8))))))))</f>
        <v>0</v>
      </c>
      <c r="R20" s="24">
        <f>IF($F20=DATA!$A$1,DATA!$D$1,IF(ตย.ข้อมูลประกอบ!$F20=DATA!$A$2,DATA!$D$2,IF(ตย.ข้อมูลประกอบ!$F20=DATA!$A$3,DATA!$D$3,IF(ตย.ข้อมูลประกอบ!$F20=DATA!$A$4,DATA!$D$4,IF(ตย.ข้อมูลประกอบ!$F20=DATA!$A$5,DATA!$D$5,IF(ตย.ข้อมูลประกอบ!$F20=DATA!$A$6,DATA!$C$6,IF(ตย.ข้อมูลประกอบ!$F20=DATA!$A$7,DATA!$D$7,IF(ตย.ข้อมูลประกอบ!$F20=DATA!$A$8,DATA!$D$8))))))))</f>
        <v>0</v>
      </c>
      <c r="S20" s="24">
        <f>IF($F20=DATA!$A$1,DATA!$D$1,IF(ตย.ข้อมูลประกอบ!$F20=DATA!$A$2,DATA!$D$2,IF(ตย.ข้อมูลประกอบ!$F20=DATA!$A$3,DATA!$D$3,IF(ตย.ข้อมูลประกอบ!$F20=DATA!$A$4,DATA!$D$4,IF(ตย.ข้อมูลประกอบ!$F20=DATA!$A$5,DATA!$D$5,IF(ตย.ข้อมูลประกอบ!$F20=DATA!$A$6,DATA!$E$6,IF(ตย.ข้อมูลประกอบ!$F20=DATA!$A$7,DATA!$D$7,IF(ตย.ข้อมูลประกอบ!$F20=DATA!$A$8,DATA!$D$8))))))))</f>
        <v>0</v>
      </c>
      <c r="T20" s="29">
        <f t="shared" si="12"/>
        <v>0</v>
      </c>
      <c r="U20" s="24">
        <f>IF($F20=DATA!$A$1,DATA!$D$1,IF(ตย.ข้อมูลประกอบ!$F20=DATA!$A$2,DATA!$D$2,IF(ตย.ข้อมูลประกอบ!$F20=DATA!$A$3,DATA!$D$3,IF(ตย.ข้อมูลประกอบ!$F20=DATA!$A$4,DATA!$D$4,IF(ตย.ข้อมูลประกอบ!$F20=DATA!$A$5,DATA!$D$5,IF(ตย.ข้อมูลประกอบ!$F20=DATA!$A$6,DATA!$D$6,IF(ตย.ข้อมูลประกอบ!$F20=DATA!$A$7,DATA!$B$7,IF(ตย.ข้อมูลประกอบ!$F20=DATA!$A$8,DATA!$D$8))))))))</f>
        <v>0</v>
      </c>
      <c r="V20" s="24">
        <f>IF($F20=DATA!$A$1,DATA!$D$1,IF(ตย.ข้อมูลประกอบ!$F20=DATA!$A$2,DATA!$D$2,IF(ตย.ข้อมูลประกอบ!$F20=DATA!$A$3,DATA!$D$3,IF(ตย.ข้อมูลประกอบ!$F20=DATA!$A$4,DATA!$D$4,IF(ตย.ข้อมูลประกอบ!$F20=DATA!$A$5,DATA!$D$5,IF(ตย.ข้อมูลประกอบ!$F20=DATA!$A$6,DATA!$D$6,IF(ตย.ข้อมูลประกอบ!$F20=DATA!$A$7,DATA!$C$7,IF(ตย.ข้อมูลประกอบ!$F20=DATA!$A$8,DATA!$D$8))))))))</f>
        <v>0</v>
      </c>
      <c r="W20" s="30">
        <f t="shared" si="13"/>
        <v>0</v>
      </c>
      <c r="X20" s="25">
        <f t="shared" si="14"/>
        <v>321422.40000000002</v>
      </c>
    </row>
    <row r="21" spans="1:24" ht="48" x14ac:dyDescent="0.8">
      <c r="A21" s="55">
        <v>13</v>
      </c>
      <c r="B21" s="25" t="s">
        <v>85</v>
      </c>
      <c r="C21" s="24" t="s">
        <v>70</v>
      </c>
      <c r="D21" s="24" t="s">
        <v>71</v>
      </c>
      <c r="E21" s="25" t="s">
        <v>89</v>
      </c>
      <c r="F21" s="52" t="s">
        <v>16</v>
      </c>
      <c r="G21" s="24">
        <v>23840</v>
      </c>
      <c r="H21" s="24">
        <f t="shared" si="5"/>
        <v>953.6</v>
      </c>
      <c r="I21" s="24">
        <f t="shared" si="6"/>
        <v>24793.599999999999</v>
      </c>
      <c r="J21" s="24">
        <f t="shared" si="7"/>
        <v>1239.68</v>
      </c>
      <c r="K21" s="24">
        <f t="shared" si="8"/>
        <v>750</v>
      </c>
      <c r="L21" s="26">
        <f t="shared" si="9"/>
        <v>306523.19999999995</v>
      </c>
      <c r="M21" s="24">
        <f>IF(F21=DATA!$A$1,DATA!$D$1,IF(ตย.ข้อมูลประกอบ!F21=DATA!$A$2,DATA!$D$2,IF(ตย.ข้อมูลประกอบ!F21=DATA!$A$3,DATA!$D$3,IF(ตย.ข้อมูลประกอบ!F21=DATA!$A$4,DATA!$D$4,IF(ตย.ข้อมูลประกอบ!F21=DATA!$A$5,DATA!$B$5,IF(ตย.ข้อมูลประกอบ!F21=DATA!$A$6,DATA!$D$6,IF(ตย.ข้อมูลประกอบ!F21=DATA!$A$7,DATA!$D$7,IF(ตย.ข้อมูลประกอบ!F21=DATA!$A$8,DATA!$D$8))))))))</f>
        <v>0</v>
      </c>
      <c r="N21" s="27">
        <f t="shared" si="10"/>
        <v>0</v>
      </c>
      <c r="O21" s="28">
        <f>IF(F21=DATA!$A$1,DATA!$C$1,IF(ตย.ข้อมูลประกอบ!F21=DATA!$A$2,DATA!$C$2,IF(ตย.ข้อมูลประกอบ!F21=DATA!$A$3,DATA!$C$3,IF(ตย.ข้อมูลประกอบ!F21=DATA!$A$4,DATA!$C$4,IF(ตย.ข้อมูลประกอบ!F21=DATA!$A$5,DATA!$C$5,IF(ตย.ข้อมูลประกอบ!F21=DATA!$A$6,DATA!$D$6,IF(ตย.ข้อมูลประกอบ!F21=DATA!$A$7,DATA!$D$7,IF(ตย.ข้อมูลประกอบ!F21=DATA!$A$8,DATA!$B$8))))))))</f>
        <v>2500</v>
      </c>
      <c r="P21" s="28">
        <f t="shared" si="11"/>
        <v>30000</v>
      </c>
      <c r="Q21" s="24">
        <f>IF($F21=DATA!$A$1,DATA!$D$1,IF(ตย.ข้อมูลประกอบ!$F21=DATA!$A$2,DATA!$D$2,IF(ตย.ข้อมูลประกอบ!$F21=DATA!$A$3,DATA!$D$3,IF(ตย.ข้อมูลประกอบ!$F21=DATA!$A$4,DATA!$D$4,IF(ตย.ข้อมูลประกอบ!$F21=DATA!$A$5,DATA!$D$5,IF(ตย.ข้อมูลประกอบ!$F21=DATA!$A$6,DATA!$B$6,IF(ตย.ข้อมูลประกอบ!$F21=DATA!$A$7,DATA!$D$7,IF(ตย.ข้อมูลประกอบ!$F21=DATA!$A$8,DATA!$D$8))))))))</f>
        <v>0</v>
      </c>
      <c r="R21" s="24">
        <f>IF($F21=DATA!$A$1,DATA!$D$1,IF(ตย.ข้อมูลประกอบ!$F21=DATA!$A$2,DATA!$D$2,IF(ตย.ข้อมูลประกอบ!$F21=DATA!$A$3,DATA!$D$3,IF(ตย.ข้อมูลประกอบ!$F21=DATA!$A$4,DATA!$D$4,IF(ตย.ข้อมูลประกอบ!$F21=DATA!$A$5,DATA!$D$5,IF(ตย.ข้อมูลประกอบ!$F21=DATA!$A$6,DATA!$C$6,IF(ตย.ข้อมูลประกอบ!$F21=DATA!$A$7,DATA!$D$7,IF(ตย.ข้อมูลประกอบ!$F21=DATA!$A$8,DATA!$D$8))))))))</f>
        <v>0</v>
      </c>
      <c r="S21" s="24">
        <f>IF($F21=DATA!$A$1,DATA!$D$1,IF(ตย.ข้อมูลประกอบ!$F21=DATA!$A$2,DATA!$D$2,IF(ตย.ข้อมูลประกอบ!$F21=DATA!$A$3,DATA!$D$3,IF(ตย.ข้อมูลประกอบ!$F21=DATA!$A$4,DATA!$D$4,IF(ตย.ข้อมูลประกอบ!$F21=DATA!$A$5,DATA!$D$5,IF(ตย.ข้อมูลประกอบ!$F21=DATA!$A$6,DATA!$E$6,IF(ตย.ข้อมูลประกอบ!$F21=DATA!$A$7,DATA!$D$7,IF(ตย.ข้อมูลประกอบ!$F21=DATA!$A$8,DATA!$D$8))))))))</f>
        <v>0</v>
      </c>
      <c r="T21" s="29">
        <f t="shared" si="12"/>
        <v>0</v>
      </c>
      <c r="U21" s="24">
        <f>IF($F21=DATA!$A$1,DATA!$D$1,IF(ตย.ข้อมูลประกอบ!$F21=DATA!$A$2,DATA!$D$2,IF(ตย.ข้อมูลประกอบ!$F21=DATA!$A$3,DATA!$D$3,IF(ตย.ข้อมูลประกอบ!$F21=DATA!$A$4,DATA!$D$4,IF(ตย.ข้อมูลประกอบ!$F21=DATA!$A$5,DATA!$D$5,IF(ตย.ข้อมูลประกอบ!$F21=DATA!$A$6,DATA!$D$6,IF(ตย.ข้อมูลประกอบ!$F21=DATA!$A$7,DATA!$B$7,IF(ตย.ข้อมูลประกอบ!$F21=DATA!$A$8,DATA!$D$8))))))))</f>
        <v>0</v>
      </c>
      <c r="V21" s="24">
        <f>IF($F21=DATA!$A$1,DATA!$D$1,IF(ตย.ข้อมูลประกอบ!$F21=DATA!$A$2,DATA!$D$2,IF(ตย.ข้อมูลประกอบ!$F21=DATA!$A$3,DATA!$D$3,IF(ตย.ข้อมูลประกอบ!$F21=DATA!$A$4,DATA!$D$4,IF(ตย.ข้อมูลประกอบ!$F21=DATA!$A$5,DATA!$D$5,IF(ตย.ข้อมูลประกอบ!$F21=DATA!$A$6,DATA!$D$6,IF(ตย.ข้อมูลประกอบ!$F21=DATA!$A$7,DATA!$C$7,IF(ตย.ข้อมูลประกอบ!$F21=DATA!$A$8,DATA!$D$8))))))))</f>
        <v>0</v>
      </c>
      <c r="W21" s="30">
        <f t="shared" si="13"/>
        <v>0</v>
      </c>
      <c r="X21" s="25">
        <f t="shared" si="14"/>
        <v>336523.19999999995</v>
      </c>
    </row>
    <row r="22" spans="1:24" ht="48" x14ac:dyDescent="0.8">
      <c r="A22" s="55">
        <v>14</v>
      </c>
      <c r="B22" s="25" t="s">
        <v>85</v>
      </c>
      <c r="C22" s="24" t="s">
        <v>70</v>
      </c>
      <c r="D22" s="24" t="s">
        <v>71</v>
      </c>
      <c r="E22" s="25" t="s">
        <v>90</v>
      </c>
      <c r="F22" s="52" t="s">
        <v>18</v>
      </c>
      <c r="G22" s="24">
        <v>23940</v>
      </c>
      <c r="H22" s="24">
        <f t="shared" si="5"/>
        <v>957.6</v>
      </c>
      <c r="I22" s="24">
        <f t="shared" si="6"/>
        <v>24897.599999999999</v>
      </c>
      <c r="J22" s="24">
        <f t="shared" si="7"/>
        <v>1244.8800000000001</v>
      </c>
      <c r="K22" s="24">
        <f t="shared" si="8"/>
        <v>750</v>
      </c>
      <c r="L22" s="26">
        <f t="shared" si="9"/>
        <v>307771.19999999995</v>
      </c>
      <c r="M22" s="24">
        <f>IF(F22=DATA!$A$1,DATA!$D$1,IF(ตย.ข้อมูลประกอบ!F22=DATA!$A$2,DATA!$D$2,IF(ตย.ข้อมูลประกอบ!F22=DATA!$A$3,DATA!$D$3,IF(ตย.ข้อมูลประกอบ!F22=DATA!$A$4,DATA!$D$4,IF(ตย.ข้อมูลประกอบ!F22=DATA!$A$5,DATA!$B$5,IF(ตย.ข้อมูลประกอบ!F22=DATA!$A$6,DATA!$D$6,IF(ตย.ข้อมูลประกอบ!F22=DATA!$A$7,DATA!$D$7,IF(ตย.ข้อมูลประกอบ!F22=DATA!$A$8,DATA!$D$8))))))))</f>
        <v>0</v>
      </c>
      <c r="N22" s="27">
        <f t="shared" si="10"/>
        <v>0</v>
      </c>
      <c r="O22" s="28">
        <f>IF(F22=DATA!$A$1,DATA!$C$1,IF(ตย.ข้อมูลประกอบ!F22=DATA!$A$2,DATA!$C$2,IF(ตย.ข้อมูลประกอบ!F22=DATA!$A$3,DATA!$C$3,IF(ตย.ข้อมูลประกอบ!F22=DATA!$A$4,DATA!$C$4,IF(ตย.ข้อมูลประกอบ!F22=DATA!$A$5,DATA!$C$5,IF(ตย.ข้อมูลประกอบ!F22=DATA!$A$6,DATA!$D$6,IF(ตย.ข้อมูลประกอบ!F22=DATA!$A$7,DATA!$D$7,IF(ตย.ข้อมูลประกอบ!F22=DATA!$A$8,DATA!$B$8))))))))</f>
        <v>2500</v>
      </c>
      <c r="P22" s="28">
        <f t="shared" si="11"/>
        <v>30000</v>
      </c>
      <c r="Q22" s="24">
        <f>IF($F22=DATA!$A$1,DATA!$D$1,IF(ตย.ข้อมูลประกอบ!$F22=DATA!$A$2,DATA!$D$2,IF(ตย.ข้อมูลประกอบ!$F22=DATA!$A$3,DATA!$D$3,IF(ตย.ข้อมูลประกอบ!$F22=DATA!$A$4,DATA!$D$4,IF(ตย.ข้อมูลประกอบ!$F22=DATA!$A$5,DATA!$D$5,IF(ตย.ข้อมูลประกอบ!$F22=DATA!$A$6,DATA!$B$6,IF(ตย.ข้อมูลประกอบ!$F22=DATA!$A$7,DATA!$D$7,IF(ตย.ข้อมูลประกอบ!$F22=DATA!$A$8,DATA!$D$8))))))))</f>
        <v>0</v>
      </c>
      <c r="R22" s="24">
        <f>IF($F22=DATA!$A$1,DATA!$D$1,IF(ตย.ข้อมูลประกอบ!$F22=DATA!$A$2,DATA!$D$2,IF(ตย.ข้อมูลประกอบ!$F22=DATA!$A$3,DATA!$D$3,IF(ตย.ข้อมูลประกอบ!$F22=DATA!$A$4,DATA!$D$4,IF(ตย.ข้อมูลประกอบ!$F22=DATA!$A$5,DATA!$D$5,IF(ตย.ข้อมูลประกอบ!$F22=DATA!$A$6,DATA!$C$6,IF(ตย.ข้อมูลประกอบ!$F22=DATA!$A$7,DATA!$D$7,IF(ตย.ข้อมูลประกอบ!$F22=DATA!$A$8,DATA!$D$8))))))))</f>
        <v>0</v>
      </c>
      <c r="S22" s="24">
        <f>IF($F22=DATA!$A$1,DATA!$D$1,IF(ตย.ข้อมูลประกอบ!$F22=DATA!$A$2,DATA!$D$2,IF(ตย.ข้อมูลประกอบ!$F22=DATA!$A$3,DATA!$D$3,IF(ตย.ข้อมูลประกอบ!$F22=DATA!$A$4,DATA!$D$4,IF(ตย.ข้อมูลประกอบ!$F22=DATA!$A$5,DATA!$D$5,IF(ตย.ข้อมูลประกอบ!$F22=DATA!$A$6,DATA!$E$6,IF(ตย.ข้อมูลประกอบ!$F22=DATA!$A$7,DATA!$D$7,IF(ตย.ข้อมูลประกอบ!$F22=DATA!$A$8,DATA!$D$8))))))))</f>
        <v>0</v>
      </c>
      <c r="T22" s="29">
        <f t="shared" si="12"/>
        <v>0</v>
      </c>
      <c r="U22" s="24">
        <f>IF($F22=DATA!$A$1,DATA!$D$1,IF(ตย.ข้อมูลประกอบ!$F22=DATA!$A$2,DATA!$D$2,IF(ตย.ข้อมูลประกอบ!$F22=DATA!$A$3,DATA!$D$3,IF(ตย.ข้อมูลประกอบ!$F22=DATA!$A$4,DATA!$D$4,IF(ตย.ข้อมูลประกอบ!$F22=DATA!$A$5,DATA!$D$5,IF(ตย.ข้อมูลประกอบ!$F22=DATA!$A$6,DATA!$D$6,IF(ตย.ข้อมูลประกอบ!$F22=DATA!$A$7,DATA!$B$7,IF(ตย.ข้อมูลประกอบ!$F22=DATA!$A$8,DATA!$D$8))))))))</f>
        <v>0</v>
      </c>
      <c r="V22" s="24">
        <f>IF($F22=DATA!$A$1,DATA!$D$1,IF(ตย.ข้อมูลประกอบ!$F22=DATA!$A$2,DATA!$D$2,IF(ตย.ข้อมูลประกอบ!$F22=DATA!$A$3,DATA!$D$3,IF(ตย.ข้อมูลประกอบ!$F22=DATA!$A$4,DATA!$D$4,IF(ตย.ข้อมูลประกอบ!$F22=DATA!$A$5,DATA!$D$5,IF(ตย.ข้อมูลประกอบ!$F22=DATA!$A$6,DATA!$D$6,IF(ตย.ข้อมูลประกอบ!$F22=DATA!$A$7,DATA!$C$7,IF(ตย.ข้อมูลประกอบ!$F22=DATA!$A$8,DATA!$D$8))))))))</f>
        <v>0</v>
      </c>
      <c r="W22" s="30">
        <f t="shared" si="13"/>
        <v>0</v>
      </c>
      <c r="X22" s="25">
        <f t="shared" si="14"/>
        <v>337771.19999999995</v>
      </c>
    </row>
    <row r="23" spans="1:24" ht="48" x14ac:dyDescent="0.8">
      <c r="A23" s="55">
        <v>15</v>
      </c>
      <c r="B23" s="25" t="s">
        <v>85</v>
      </c>
      <c r="C23" s="24" t="s">
        <v>70</v>
      </c>
      <c r="D23" s="24" t="s">
        <v>71</v>
      </c>
      <c r="E23" s="25" t="s">
        <v>91</v>
      </c>
      <c r="F23" s="52" t="s">
        <v>16</v>
      </c>
      <c r="G23" s="24">
        <v>23850</v>
      </c>
      <c r="H23" s="24">
        <f t="shared" si="5"/>
        <v>954</v>
      </c>
      <c r="I23" s="24">
        <f t="shared" si="6"/>
        <v>24804</v>
      </c>
      <c r="J23" s="24">
        <f t="shared" si="7"/>
        <v>1240.2</v>
      </c>
      <c r="K23" s="24">
        <f t="shared" si="8"/>
        <v>750</v>
      </c>
      <c r="L23" s="26">
        <f t="shared" si="9"/>
        <v>306648</v>
      </c>
      <c r="M23" s="24">
        <f>IF(F23=DATA!$A$1,DATA!$D$1,IF(ตย.ข้อมูลประกอบ!F23=DATA!$A$2,DATA!$D$2,IF(ตย.ข้อมูลประกอบ!F23=DATA!$A$3,DATA!$D$3,IF(ตย.ข้อมูลประกอบ!F23=DATA!$A$4,DATA!$D$4,IF(ตย.ข้อมูลประกอบ!F23=DATA!$A$5,DATA!$B$5,IF(ตย.ข้อมูลประกอบ!F23=DATA!$A$6,DATA!$D$6,IF(ตย.ข้อมูลประกอบ!F23=DATA!$A$7,DATA!$D$7,IF(ตย.ข้อมูลประกอบ!F23=DATA!$A$8,DATA!$D$8))))))))</f>
        <v>0</v>
      </c>
      <c r="N23" s="27">
        <f t="shared" si="10"/>
        <v>0</v>
      </c>
      <c r="O23" s="28">
        <f>IF(F23=DATA!$A$1,DATA!$C$1,IF(ตย.ข้อมูลประกอบ!F23=DATA!$A$2,DATA!$C$2,IF(ตย.ข้อมูลประกอบ!F23=DATA!$A$3,DATA!$C$3,IF(ตย.ข้อมูลประกอบ!F23=DATA!$A$4,DATA!$C$4,IF(ตย.ข้อมูลประกอบ!F23=DATA!$A$5,DATA!$C$5,IF(ตย.ข้อมูลประกอบ!F23=DATA!$A$6,DATA!$D$6,IF(ตย.ข้อมูลประกอบ!F23=DATA!$A$7,DATA!$D$7,IF(ตย.ข้อมูลประกอบ!F23=DATA!$A$8,DATA!$B$8))))))))</f>
        <v>2500</v>
      </c>
      <c r="P23" s="28">
        <f t="shared" si="11"/>
        <v>30000</v>
      </c>
      <c r="Q23" s="24">
        <f>IF($F23=DATA!$A$1,DATA!$D$1,IF(ตย.ข้อมูลประกอบ!$F23=DATA!$A$2,DATA!$D$2,IF(ตย.ข้อมูลประกอบ!$F23=DATA!$A$3,DATA!$D$3,IF(ตย.ข้อมูลประกอบ!$F23=DATA!$A$4,DATA!$D$4,IF(ตย.ข้อมูลประกอบ!$F23=DATA!$A$5,DATA!$D$5,IF(ตย.ข้อมูลประกอบ!$F23=DATA!$A$6,DATA!$B$6,IF(ตย.ข้อมูลประกอบ!$F23=DATA!$A$7,DATA!$D$7,IF(ตย.ข้อมูลประกอบ!$F23=DATA!$A$8,DATA!$D$8))))))))</f>
        <v>0</v>
      </c>
      <c r="R23" s="24">
        <f>IF($F23=DATA!$A$1,DATA!$D$1,IF(ตย.ข้อมูลประกอบ!$F23=DATA!$A$2,DATA!$D$2,IF(ตย.ข้อมูลประกอบ!$F23=DATA!$A$3,DATA!$D$3,IF(ตย.ข้อมูลประกอบ!$F23=DATA!$A$4,DATA!$D$4,IF(ตย.ข้อมูลประกอบ!$F23=DATA!$A$5,DATA!$D$5,IF(ตย.ข้อมูลประกอบ!$F23=DATA!$A$6,DATA!$C$6,IF(ตย.ข้อมูลประกอบ!$F23=DATA!$A$7,DATA!$D$7,IF(ตย.ข้อมูลประกอบ!$F23=DATA!$A$8,DATA!$D$8))))))))</f>
        <v>0</v>
      </c>
      <c r="S23" s="24">
        <f>IF($F23=DATA!$A$1,DATA!$D$1,IF(ตย.ข้อมูลประกอบ!$F23=DATA!$A$2,DATA!$D$2,IF(ตย.ข้อมูลประกอบ!$F23=DATA!$A$3,DATA!$D$3,IF(ตย.ข้อมูลประกอบ!$F23=DATA!$A$4,DATA!$D$4,IF(ตย.ข้อมูลประกอบ!$F23=DATA!$A$5,DATA!$D$5,IF(ตย.ข้อมูลประกอบ!$F23=DATA!$A$6,DATA!$E$6,IF(ตย.ข้อมูลประกอบ!$F23=DATA!$A$7,DATA!$D$7,IF(ตย.ข้อมูลประกอบ!$F23=DATA!$A$8,DATA!$D$8))))))))</f>
        <v>0</v>
      </c>
      <c r="T23" s="29">
        <f t="shared" si="12"/>
        <v>0</v>
      </c>
      <c r="U23" s="24">
        <f>IF($F23=DATA!$A$1,DATA!$D$1,IF(ตย.ข้อมูลประกอบ!$F23=DATA!$A$2,DATA!$D$2,IF(ตย.ข้อมูลประกอบ!$F23=DATA!$A$3,DATA!$D$3,IF(ตย.ข้อมูลประกอบ!$F23=DATA!$A$4,DATA!$D$4,IF(ตย.ข้อมูลประกอบ!$F23=DATA!$A$5,DATA!$D$5,IF(ตย.ข้อมูลประกอบ!$F23=DATA!$A$6,DATA!$D$6,IF(ตย.ข้อมูลประกอบ!$F23=DATA!$A$7,DATA!$B$7,IF(ตย.ข้อมูลประกอบ!$F23=DATA!$A$8,DATA!$D$8))))))))</f>
        <v>0</v>
      </c>
      <c r="V23" s="24">
        <f>IF($F23=DATA!$A$1,DATA!$D$1,IF(ตย.ข้อมูลประกอบ!$F23=DATA!$A$2,DATA!$D$2,IF(ตย.ข้อมูลประกอบ!$F23=DATA!$A$3,DATA!$D$3,IF(ตย.ข้อมูลประกอบ!$F23=DATA!$A$4,DATA!$D$4,IF(ตย.ข้อมูลประกอบ!$F23=DATA!$A$5,DATA!$D$5,IF(ตย.ข้อมูลประกอบ!$F23=DATA!$A$6,DATA!$D$6,IF(ตย.ข้อมูลประกอบ!$F23=DATA!$A$7,DATA!$C$7,IF(ตย.ข้อมูลประกอบ!$F23=DATA!$A$8,DATA!$D$8))))))))</f>
        <v>0</v>
      </c>
      <c r="W23" s="30">
        <f t="shared" si="13"/>
        <v>0</v>
      </c>
      <c r="X23" s="25">
        <f t="shared" si="14"/>
        <v>336648</v>
      </c>
    </row>
    <row r="24" spans="1:24" ht="48" x14ac:dyDescent="0.8">
      <c r="A24" s="55">
        <v>16</v>
      </c>
      <c r="B24" s="25" t="s">
        <v>85</v>
      </c>
      <c r="C24" s="24" t="s">
        <v>70</v>
      </c>
      <c r="D24" s="24" t="s">
        <v>71</v>
      </c>
      <c r="E24" s="25" t="s">
        <v>92</v>
      </c>
      <c r="F24" s="52" t="s">
        <v>18</v>
      </c>
      <c r="G24" s="24">
        <v>20150</v>
      </c>
      <c r="H24" s="24">
        <f t="shared" si="5"/>
        <v>806</v>
      </c>
      <c r="I24" s="24">
        <f t="shared" si="6"/>
        <v>20956</v>
      </c>
      <c r="J24" s="24">
        <f t="shared" si="7"/>
        <v>1047.8</v>
      </c>
      <c r="K24" s="24">
        <f t="shared" si="8"/>
        <v>750</v>
      </c>
      <c r="L24" s="26">
        <f t="shared" si="9"/>
        <v>260472</v>
      </c>
      <c r="M24" s="24">
        <f>IF(F24=DATA!$A$1,DATA!$D$1,IF(ตย.ข้อมูลประกอบ!F24=DATA!$A$2,DATA!$D$2,IF(ตย.ข้อมูลประกอบ!F24=DATA!$A$3,DATA!$D$3,IF(ตย.ข้อมูลประกอบ!F24=DATA!$A$4,DATA!$D$4,IF(ตย.ข้อมูลประกอบ!F24=DATA!$A$5,DATA!$B$5,IF(ตย.ข้อมูลประกอบ!F24=DATA!$A$6,DATA!$D$6,IF(ตย.ข้อมูลประกอบ!F24=DATA!$A$7,DATA!$D$7,IF(ตย.ข้อมูลประกอบ!F24=DATA!$A$8,DATA!$D$8))))))))</f>
        <v>0</v>
      </c>
      <c r="N24" s="27">
        <f t="shared" si="10"/>
        <v>0</v>
      </c>
      <c r="O24" s="28">
        <f>IF(F24=DATA!$A$1,DATA!$C$1,IF(ตย.ข้อมูลประกอบ!F24=DATA!$A$2,DATA!$C$2,IF(ตย.ข้อมูลประกอบ!F24=DATA!$A$3,DATA!$C$3,IF(ตย.ข้อมูลประกอบ!F24=DATA!$A$4,DATA!$C$4,IF(ตย.ข้อมูลประกอบ!F24=DATA!$A$5,DATA!$C$5,IF(ตย.ข้อมูลประกอบ!F24=DATA!$A$6,DATA!$D$6,IF(ตย.ข้อมูลประกอบ!F24=DATA!$A$7,DATA!$D$7,IF(ตย.ข้อมูลประกอบ!F24=DATA!$A$8,DATA!$B$8))))))))</f>
        <v>2500</v>
      </c>
      <c r="P24" s="28">
        <f t="shared" si="11"/>
        <v>30000</v>
      </c>
      <c r="Q24" s="24">
        <f>IF($F24=DATA!$A$1,DATA!$D$1,IF(ตย.ข้อมูลประกอบ!$F24=DATA!$A$2,DATA!$D$2,IF(ตย.ข้อมูลประกอบ!$F24=DATA!$A$3,DATA!$D$3,IF(ตย.ข้อมูลประกอบ!$F24=DATA!$A$4,DATA!$D$4,IF(ตย.ข้อมูลประกอบ!$F24=DATA!$A$5,DATA!$D$5,IF(ตย.ข้อมูลประกอบ!$F24=DATA!$A$6,DATA!$B$6,IF(ตย.ข้อมูลประกอบ!$F24=DATA!$A$7,DATA!$D$7,IF(ตย.ข้อมูลประกอบ!$F24=DATA!$A$8,DATA!$D$8))))))))</f>
        <v>0</v>
      </c>
      <c r="R24" s="24">
        <f>IF($F24=DATA!$A$1,DATA!$D$1,IF(ตย.ข้อมูลประกอบ!$F24=DATA!$A$2,DATA!$D$2,IF(ตย.ข้อมูลประกอบ!$F24=DATA!$A$3,DATA!$D$3,IF(ตย.ข้อมูลประกอบ!$F24=DATA!$A$4,DATA!$D$4,IF(ตย.ข้อมูลประกอบ!$F24=DATA!$A$5,DATA!$D$5,IF(ตย.ข้อมูลประกอบ!$F24=DATA!$A$6,DATA!$C$6,IF(ตย.ข้อมูลประกอบ!$F24=DATA!$A$7,DATA!$D$7,IF(ตย.ข้อมูลประกอบ!$F24=DATA!$A$8,DATA!$D$8))))))))</f>
        <v>0</v>
      </c>
      <c r="S24" s="24">
        <f>IF($F24=DATA!$A$1,DATA!$D$1,IF(ตย.ข้อมูลประกอบ!$F24=DATA!$A$2,DATA!$D$2,IF(ตย.ข้อมูลประกอบ!$F24=DATA!$A$3,DATA!$D$3,IF(ตย.ข้อมูลประกอบ!$F24=DATA!$A$4,DATA!$D$4,IF(ตย.ข้อมูลประกอบ!$F24=DATA!$A$5,DATA!$D$5,IF(ตย.ข้อมูลประกอบ!$F24=DATA!$A$6,DATA!$E$6,IF(ตย.ข้อมูลประกอบ!$F24=DATA!$A$7,DATA!$D$7,IF(ตย.ข้อมูลประกอบ!$F24=DATA!$A$8,DATA!$D$8))))))))</f>
        <v>0</v>
      </c>
      <c r="T24" s="29">
        <f t="shared" si="12"/>
        <v>0</v>
      </c>
      <c r="U24" s="24">
        <f>IF($F24=DATA!$A$1,DATA!$D$1,IF(ตย.ข้อมูลประกอบ!$F24=DATA!$A$2,DATA!$D$2,IF(ตย.ข้อมูลประกอบ!$F24=DATA!$A$3,DATA!$D$3,IF(ตย.ข้อมูลประกอบ!$F24=DATA!$A$4,DATA!$D$4,IF(ตย.ข้อมูลประกอบ!$F24=DATA!$A$5,DATA!$D$5,IF(ตย.ข้อมูลประกอบ!$F24=DATA!$A$6,DATA!$D$6,IF(ตย.ข้อมูลประกอบ!$F24=DATA!$A$7,DATA!$B$7,IF(ตย.ข้อมูลประกอบ!$F24=DATA!$A$8,DATA!$D$8))))))))</f>
        <v>0</v>
      </c>
      <c r="V24" s="24">
        <f>IF($F24=DATA!$A$1,DATA!$D$1,IF(ตย.ข้อมูลประกอบ!$F24=DATA!$A$2,DATA!$D$2,IF(ตย.ข้อมูลประกอบ!$F24=DATA!$A$3,DATA!$D$3,IF(ตย.ข้อมูลประกอบ!$F24=DATA!$A$4,DATA!$D$4,IF(ตย.ข้อมูลประกอบ!$F24=DATA!$A$5,DATA!$D$5,IF(ตย.ข้อมูลประกอบ!$F24=DATA!$A$6,DATA!$D$6,IF(ตย.ข้อมูลประกอบ!$F24=DATA!$A$7,DATA!$C$7,IF(ตย.ข้อมูลประกอบ!$F24=DATA!$A$8,DATA!$D$8))))))))</f>
        <v>0</v>
      </c>
      <c r="W24" s="30">
        <f t="shared" si="13"/>
        <v>0</v>
      </c>
      <c r="X24" s="25">
        <f t="shared" si="14"/>
        <v>290472</v>
      </c>
    </row>
    <row r="25" spans="1:24" ht="48" x14ac:dyDescent="0.8">
      <c r="A25" s="55">
        <v>17</v>
      </c>
      <c r="B25" s="25" t="s">
        <v>85</v>
      </c>
      <c r="C25" s="24" t="s">
        <v>70</v>
      </c>
      <c r="D25" s="24" t="s">
        <v>71</v>
      </c>
      <c r="E25" s="25" t="s">
        <v>93</v>
      </c>
      <c r="F25" s="52" t="s">
        <v>16</v>
      </c>
      <c r="G25" s="24">
        <v>21620</v>
      </c>
      <c r="H25" s="24">
        <f t="shared" si="5"/>
        <v>864.80000000000007</v>
      </c>
      <c r="I25" s="24">
        <f t="shared" si="6"/>
        <v>22484.799999999999</v>
      </c>
      <c r="J25" s="24">
        <f t="shared" si="7"/>
        <v>1124.24</v>
      </c>
      <c r="K25" s="24">
        <f t="shared" si="8"/>
        <v>750</v>
      </c>
      <c r="L25" s="26">
        <f t="shared" si="9"/>
        <v>278817.59999999998</v>
      </c>
      <c r="M25" s="24">
        <f>IF(F25=DATA!$A$1,DATA!$D$1,IF(ตย.ข้อมูลประกอบ!F25=DATA!$A$2,DATA!$D$2,IF(ตย.ข้อมูลประกอบ!F25=DATA!$A$3,DATA!$D$3,IF(ตย.ข้อมูลประกอบ!F25=DATA!$A$4,DATA!$D$4,IF(ตย.ข้อมูลประกอบ!F25=DATA!$A$5,DATA!$B$5,IF(ตย.ข้อมูลประกอบ!F25=DATA!$A$6,DATA!$D$6,IF(ตย.ข้อมูลประกอบ!F25=DATA!$A$7,DATA!$D$7,IF(ตย.ข้อมูลประกอบ!F25=DATA!$A$8,DATA!$D$8))))))))</f>
        <v>0</v>
      </c>
      <c r="N25" s="27">
        <f t="shared" si="10"/>
        <v>0</v>
      </c>
      <c r="O25" s="28">
        <f>IF(F25=DATA!$A$1,DATA!$C$1,IF(ตย.ข้อมูลประกอบ!F25=DATA!$A$2,DATA!$C$2,IF(ตย.ข้อมูลประกอบ!F25=DATA!$A$3,DATA!$C$3,IF(ตย.ข้อมูลประกอบ!F25=DATA!$A$4,DATA!$C$4,IF(ตย.ข้อมูลประกอบ!F25=DATA!$A$5,DATA!$C$5,IF(ตย.ข้อมูลประกอบ!F25=DATA!$A$6,DATA!$D$6,IF(ตย.ข้อมูลประกอบ!F25=DATA!$A$7,DATA!$D$7,IF(ตย.ข้อมูลประกอบ!F25=DATA!$A$8,DATA!$B$8))))))))</f>
        <v>2500</v>
      </c>
      <c r="P25" s="28">
        <f t="shared" si="11"/>
        <v>30000</v>
      </c>
      <c r="Q25" s="24">
        <f>IF($F25=DATA!$A$1,DATA!$D$1,IF(ตย.ข้อมูลประกอบ!$F25=DATA!$A$2,DATA!$D$2,IF(ตย.ข้อมูลประกอบ!$F25=DATA!$A$3,DATA!$D$3,IF(ตย.ข้อมูลประกอบ!$F25=DATA!$A$4,DATA!$D$4,IF(ตย.ข้อมูลประกอบ!$F25=DATA!$A$5,DATA!$D$5,IF(ตย.ข้อมูลประกอบ!$F25=DATA!$A$6,DATA!$B$6,IF(ตย.ข้อมูลประกอบ!$F25=DATA!$A$7,DATA!$D$7,IF(ตย.ข้อมูลประกอบ!$F25=DATA!$A$8,DATA!$D$8))))))))</f>
        <v>0</v>
      </c>
      <c r="R25" s="24">
        <f>IF($F25=DATA!$A$1,DATA!$D$1,IF(ตย.ข้อมูลประกอบ!$F25=DATA!$A$2,DATA!$D$2,IF(ตย.ข้อมูลประกอบ!$F25=DATA!$A$3,DATA!$D$3,IF(ตย.ข้อมูลประกอบ!$F25=DATA!$A$4,DATA!$D$4,IF(ตย.ข้อมูลประกอบ!$F25=DATA!$A$5,DATA!$D$5,IF(ตย.ข้อมูลประกอบ!$F25=DATA!$A$6,DATA!$C$6,IF(ตย.ข้อมูลประกอบ!$F25=DATA!$A$7,DATA!$D$7,IF(ตย.ข้อมูลประกอบ!$F25=DATA!$A$8,DATA!$D$8))))))))</f>
        <v>0</v>
      </c>
      <c r="S25" s="24">
        <f>IF($F25=DATA!$A$1,DATA!$D$1,IF(ตย.ข้อมูลประกอบ!$F25=DATA!$A$2,DATA!$D$2,IF(ตย.ข้อมูลประกอบ!$F25=DATA!$A$3,DATA!$D$3,IF(ตย.ข้อมูลประกอบ!$F25=DATA!$A$4,DATA!$D$4,IF(ตย.ข้อมูลประกอบ!$F25=DATA!$A$5,DATA!$D$5,IF(ตย.ข้อมูลประกอบ!$F25=DATA!$A$6,DATA!$E$6,IF(ตย.ข้อมูลประกอบ!$F25=DATA!$A$7,DATA!$D$7,IF(ตย.ข้อมูลประกอบ!$F25=DATA!$A$8,DATA!$D$8))))))))</f>
        <v>0</v>
      </c>
      <c r="T25" s="29">
        <f t="shared" si="12"/>
        <v>0</v>
      </c>
      <c r="U25" s="24">
        <f>IF($F25=DATA!$A$1,DATA!$D$1,IF(ตย.ข้อมูลประกอบ!$F25=DATA!$A$2,DATA!$D$2,IF(ตย.ข้อมูลประกอบ!$F25=DATA!$A$3,DATA!$D$3,IF(ตย.ข้อมูลประกอบ!$F25=DATA!$A$4,DATA!$D$4,IF(ตย.ข้อมูลประกอบ!$F25=DATA!$A$5,DATA!$D$5,IF(ตย.ข้อมูลประกอบ!$F25=DATA!$A$6,DATA!$D$6,IF(ตย.ข้อมูลประกอบ!$F25=DATA!$A$7,DATA!$B$7,IF(ตย.ข้อมูลประกอบ!$F25=DATA!$A$8,DATA!$D$8))))))))</f>
        <v>0</v>
      </c>
      <c r="V25" s="24">
        <f>IF($F25=DATA!$A$1,DATA!$D$1,IF(ตย.ข้อมูลประกอบ!$F25=DATA!$A$2,DATA!$D$2,IF(ตย.ข้อมูลประกอบ!$F25=DATA!$A$3,DATA!$D$3,IF(ตย.ข้อมูลประกอบ!$F25=DATA!$A$4,DATA!$D$4,IF(ตย.ข้อมูลประกอบ!$F25=DATA!$A$5,DATA!$D$5,IF(ตย.ข้อมูลประกอบ!$F25=DATA!$A$6,DATA!$D$6,IF(ตย.ข้อมูลประกอบ!$F25=DATA!$A$7,DATA!$C$7,IF(ตย.ข้อมูลประกอบ!$F25=DATA!$A$8,DATA!$D$8))))))))</f>
        <v>0</v>
      </c>
      <c r="W25" s="30">
        <f t="shared" si="13"/>
        <v>0</v>
      </c>
      <c r="X25" s="25">
        <f t="shared" si="14"/>
        <v>308817.59999999998</v>
      </c>
    </row>
    <row r="26" spans="1:24" ht="48" x14ac:dyDescent="0.8">
      <c r="A26" s="55">
        <v>18</v>
      </c>
      <c r="B26" s="25" t="s">
        <v>85</v>
      </c>
      <c r="C26" s="24" t="s">
        <v>70</v>
      </c>
      <c r="D26" s="24" t="s">
        <v>71</v>
      </c>
      <c r="E26" s="25" t="s">
        <v>94</v>
      </c>
      <c r="F26" s="52" t="s">
        <v>19</v>
      </c>
      <c r="G26" s="24">
        <v>21820</v>
      </c>
      <c r="H26" s="24">
        <f t="shared" si="5"/>
        <v>872.80000000000007</v>
      </c>
      <c r="I26" s="24">
        <f t="shared" si="6"/>
        <v>22692.799999999999</v>
      </c>
      <c r="J26" s="24">
        <f t="shared" si="7"/>
        <v>1134.6400000000001</v>
      </c>
      <c r="K26" s="24">
        <f t="shared" si="8"/>
        <v>750</v>
      </c>
      <c r="L26" s="26">
        <f t="shared" si="9"/>
        <v>281313.59999999998</v>
      </c>
      <c r="M26" s="24">
        <f>IF(F26=DATA!$A$1,DATA!$D$1,IF(ตย.ข้อมูลประกอบ!F26=DATA!$A$2,DATA!$D$2,IF(ตย.ข้อมูลประกอบ!F26=DATA!$A$3,DATA!$D$3,IF(ตย.ข้อมูลประกอบ!F26=DATA!$A$4,DATA!$D$4,IF(ตย.ข้อมูลประกอบ!F26=DATA!$A$5,DATA!$B$5,IF(ตย.ข้อมูลประกอบ!F26=DATA!$A$6,DATA!$D$6,IF(ตย.ข้อมูลประกอบ!F26=DATA!$A$7,DATA!$D$7,IF(ตย.ข้อมูลประกอบ!F26=DATA!$A$8,DATA!$D$8))))))))</f>
        <v>0</v>
      </c>
      <c r="N26" s="27">
        <f t="shared" si="10"/>
        <v>0</v>
      </c>
      <c r="O26" s="28">
        <f>IF(F26=DATA!$A$1,DATA!$C$1,IF(ตย.ข้อมูลประกอบ!F26=DATA!$A$2,DATA!$C$2,IF(ตย.ข้อมูลประกอบ!F26=DATA!$A$3,DATA!$C$3,IF(ตย.ข้อมูลประกอบ!F26=DATA!$A$4,DATA!$C$4,IF(ตย.ข้อมูลประกอบ!F26=DATA!$A$5,DATA!$C$5,IF(ตย.ข้อมูลประกอบ!F26=DATA!$A$6,DATA!$D$6,IF(ตย.ข้อมูลประกอบ!F26=DATA!$A$7,DATA!$D$7,IF(ตย.ข้อมูลประกอบ!F26=DATA!$A$8,DATA!$B$8))))))))</f>
        <v>2500</v>
      </c>
      <c r="P26" s="28">
        <f t="shared" si="11"/>
        <v>30000</v>
      </c>
      <c r="Q26" s="24">
        <f>IF($F26=DATA!$A$1,DATA!$D$1,IF(ตย.ข้อมูลประกอบ!$F26=DATA!$A$2,DATA!$D$2,IF(ตย.ข้อมูลประกอบ!$F26=DATA!$A$3,DATA!$D$3,IF(ตย.ข้อมูลประกอบ!$F26=DATA!$A$4,DATA!$D$4,IF(ตย.ข้อมูลประกอบ!$F26=DATA!$A$5,DATA!$D$5,IF(ตย.ข้อมูลประกอบ!$F26=DATA!$A$6,DATA!$B$6,IF(ตย.ข้อมูลประกอบ!$F26=DATA!$A$7,DATA!$D$7,IF(ตย.ข้อมูลประกอบ!$F26=DATA!$A$8,DATA!$D$8))))))))</f>
        <v>0</v>
      </c>
      <c r="R26" s="24">
        <f>IF($F26=DATA!$A$1,DATA!$D$1,IF(ตย.ข้อมูลประกอบ!$F26=DATA!$A$2,DATA!$D$2,IF(ตย.ข้อมูลประกอบ!$F26=DATA!$A$3,DATA!$D$3,IF(ตย.ข้อมูลประกอบ!$F26=DATA!$A$4,DATA!$D$4,IF(ตย.ข้อมูลประกอบ!$F26=DATA!$A$5,DATA!$D$5,IF(ตย.ข้อมูลประกอบ!$F26=DATA!$A$6,DATA!$C$6,IF(ตย.ข้อมูลประกอบ!$F26=DATA!$A$7,DATA!$D$7,IF(ตย.ข้อมูลประกอบ!$F26=DATA!$A$8,DATA!$D$8))))))))</f>
        <v>0</v>
      </c>
      <c r="S26" s="24">
        <f>IF($F26=DATA!$A$1,DATA!$D$1,IF(ตย.ข้อมูลประกอบ!$F26=DATA!$A$2,DATA!$D$2,IF(ตย.ข้อมูลประกอบ!$F26=DATA!$A$3,DATA!$D$3,IF(ตย.ข้อมูลประกอบ!$F26=DATA!$A$4,DATA!$D$4,IF(ตย.ข้อมูลประกอบ!$F26=DATA!$A$5,DATA!$D$5,IF(ตย.ข้อมูลประกอบ!$F26=DATA!$A$6,DATA!$E$6,IF(ตย.ข้อมูลประกอบ!$F26=DATA!$A$7,DATA!$D$7,IF(ตย.ข้อมูลประกอบ!$F26=DATA!$A$8,DATA!$D$8))))))))</f>
        <v>0</v>
      </c>
      <c r="T26" s="29">
        <f t="shared" si="12"/>
        <v>0</v>
      </c>
      <c r="U26" s="24">
        <f>IF($F26=DATA!$A$1,DATA!$D$1,IF(ตย.ข้อมูลประกอบ!$F26=DATA!$A$2,DATA!$D$2,IF(ตย.ข้อมูลประกอบ!$F26=DATA!$A$3,DATA!$D$3,IF(ตย.ข้อมูลประกอบ!$F26=DATA!$A$4,DATA!$D$4,IF(ตย.ข้อมูลประกอบ!$F26=DATA!$A$5,DATA!$D$5,IF(ตย.ข้อมูลประกอบ!$F26=DATA!$A$6,DATA!$D$6,IF(ตย.ข้อมูลประกอบ!$F26=DATA!$A$7,DATA!$B$7,IF(ตย.ข้อมูลประกอบ!$F26=DATA!$A$8,DATA!$D$8))))))))</f>
        <v>0</v>
      </c>
      <c r="V26" s="24">
        <f>IF($F26=DATA!$A$1,DATA!$D$1,IF(ตย.ข้อมูลประกอบ!$F26=DATA!$A$2,DATA!$D$2,IF(ตย.ข้อมูลประกอบ!$F26=DATA!$A$3,DATA!$D$3,IF(ตย.ข้อมูลประกอบ!$F26=DATA!$A$4,DATA!$D$4,IF(ตย.ข้อมูลประกอบ!$F26=DATA!$A$5,DATA!$D$5,IF(ตย.ข้อมูลประกอบ!$F26=DATA!$A$6,DATA!$D$6,IF(ตย.ข้อมูลประกอบ!$F26=DATA!$A$7,DATA!$C$7,IF(ตย.ข้อมูลประกอบ!$F26=DATA!$A$8,DATA!$D$8))))))))</f>
        <v>0</v>
      </c>
      <c r="W26" s="30">
        <f t="shared" si="13"/>
        <v>0</v>
      </c>
      <c r="X26" s="25">
        <f t="shared" si="14"/>
        <v>311313.59999999998</v>
      </c>
    </row>
    <row r="27" spans="1:24" ht="48" x14ac:dyDescent="0.8">
      <c r="A27" s="55">
        <v>19</v>
      </c>
      <c r="B27" s="25" t="s">
        <v>85</v>
      </c>
      <c r="C27" s="24" t="s">
        <v>70</v>
      </c>
      <c r="D27" s="24" t="s">
        <v>71</v>
      </c>
      <c r="E27" s="25" t="s">
        <v>95</v>
      </c>
      <c r="F27" s="52" t="s">
        <v>16</v>
      </c>
      <c r="G27" s="24">
        <v>22630</v>
      </c>
      <c r="H27" s="24">
        <f t="shared" si="5"/>
        <v>905.2</v>
      </c>
      <c r="I27" s="24">
        <f t="shared" si="6"/>
        <v>23535.200000000001</v>
      </c>
      <c r="J27" s="24">
        <f t="shared" si="7"/>
        <v>1176.76</v>
      </c>
      <c r="K27" s="24">
        <f t="shared" si="8"/>
        <v>750</v>
      </c>
      <c r="L27" s="26">
        <f t="shared" si="9"/>
        <v>291422.40000000002</v>
      </c>
      <c r="M27" s="24">
        <f>IF(F27=DATA!$A$1,DATA!$D$1,IF(ตย.ข้อมูลประกอบ!F27=DATA!$A$2,DATA!$D$2,IF(ตย.ข้อมูลประกอบ!F27=DATA!$A$3,DATA!$D$3,IF(ตย.ข้อมูลประกอบ!F27=DATA!$A$4,DATA!$D$4,IF(ตย.ข้อมูลประกอบ!F27=DATA!$A$5,DATA!$B$5,IF(ตย.ข้อมูลประกอบ!F27=DATA!$A$6,DATA!$D$6,IF(ตย.ข้อมูลประกอบ!F27=DATA!$A$7,DATA!$D$7,IF(ตย.ข้อมูลประกอบ!F27=DATA!$A$8,DATA!$D$8))))))))</f>
        <v>0</v>
      </c>
      <c r="N27" s="27">
        <f t="shared" si="10"/>
        <v>0</v>
      </c>
      <c r="O27" s="28">
        <f>IF(F27=DATA!$A$1,DATA!$C$1,IF(ตย.ข้อมูลประกอบ!F27=DATA!$A$2,DATA!$C$2,IF(ตย.ข้อมูลประกอบ!F27=DATA!$A$3,DATA!$C$3,IF(ตย.ข้อมูลประกอบ!F27=DATA!$A$4,DATA!$C$4,IF(ตย.ข้อมูลประกอบ!F27=DATA!$A$5,DATA!$C$5,IF(ตย.ข้อมูลประกอบ!F27=DATA!$A$6,DATA!$D$6,IF(ตย.ข้อมูลประกอบ!F27=DATA!$A$7,DATA!$D$7,IF(ตย.ข้อมูลประกอบ!F27=DATA!$A$8,DATA!$B$8))))))))</f>
        <v>2500</v>
      </c>
      <c r="P27" s="28">
        <f t="shared" si="11"/>
        <v>30000</v>
      </c>
      <c r="Q27" s="24">
        <f>IF($F27=DATA!$A$1,DATA!$D$1,IF(ตย.ข้อมูลประกอบ!$F27=DATA!$A$2,DATA!$D$2,IF(ตย.ข้อมูลประกอบ!$F27=DATA!$A$3,DATA!$D$3,IF(ตย.ข้อมูลประกอบ!$F27=DATA!$A$4,DATA!$D$4,IF(ตย.ข้อมูลประกอบ!$F27=DATA!$A$5,DATA!$D$5,IF(ตย.ข้อมูลประกอบ!$F27=DATA!$A$6,DATA!$B$6,IF(ตย.ข้อมูลประกอบ!$F27=DATA!$A$7,DATA!$D$7,IF(ตย.ข้อมูลประกอบ!$F27=DATA!$A$8,DATA!$D$8))))))))</f>
        <v>0</v>
      </c>
      <c r="R27" s="24">
        <f>IF($F27=DATA!$A$1,DATA!$D$1,IF(ตย.ข้อมูลประกอบ!$F27=DATA!$A$2,DATA!$D$2,IF(ตย.ข้อมูลประกอบ!$F27=DATA!$A$3,DATA!$D$3,IF(ตย.ข้อมูลประกอบ!$F27=DATA!$A$4,DATA!$D$4,IF(ตย.ข้อมูลประกอบ!$F27=DATA!$A$5,DATA!$D$5,IF(ตย.ข้อมูลประกอบ!$F27=DATA!$A$6,DATA!$C$6,IF(ตย.ข้อมูลประกอบ!$F27=DATA!$A$7,DATA!$D$7,IF(ตย.ข้อมูลประกอบ!$F27=DATA!$A$8,DATA!$D$8))))))))</f>
        <v>0</v>
      </c>
      <c r="S27" s="24">
        <f>IF($F27=DATA!$A$1,DATA!$D$1,IF(ตย.ข้อมูลประกอบ!$F27=DATA!$A$2,DATA!$D$2,IF(ตย.ข้อมูลประกอบ!$F27=DATA!$A$3,DATA!$D$3,IF(ตย.ข้อมูลประกอบ!$F27=DATA!$A$4,DATA!$D$4,IF(ตย.ข้อมูลประกอบ!$F27=DATA!$A$5,DATA!$D$5,IF(ตย.ข้อมูลประกอบ!$F27=DATA!$A$6,DATA!$E$6,IF(ตย.ข้อมูลประกอบ!$F27=DATA!$A$7,DATA!$D$7,IF(ตย.ข้อมูลประกอบ!$F27=DATA!$A$8,DATA!$D$8))))))))</f>
        <v>0</v>
      </c>
      <c r="T27" s="29">
        <f t="shared" si="12"/>
        <v>0</v>
      </c>
      <c r="U27" s="24">
        <f>IF($F27=DATA!$A$1,DATA!$D$1,IF(ตย.ข้อมูลประกอบ!$F27=DATA!$A$2,DATA!$D$2,IF(ตย.ข้อมูลประกอบ!$F27=DATA!$A$3,DATA!$D$3,IF(ตย.ข้อมูลประกอบ!$F27=DATA!$A$4,DATA!$D$4,IF(ตย.ข้อมูลประกอบ!$F27=DATA!$A$5,DATA!$D$5,IF(ตย.ข้อมูลประกอบ!$F27=DATA!$A$6,DATA!$D$6,IF(ตย.ข้อมูลประกอบ!$F27=DATA!$A$7,DATA!$B$7,IF(ตย.ข้อมูลประกอบ!$F27=DATA!$A$8,DATA!$D$8))))))))</f>
        <v>0</v>
      </c>
      <c r="V27" s="24">
        <f>IF($F27=DATA!$A$1,DATA!$D$1,IF(ตย.ข้อมูลประกอบ!$F27=DATA!$A$2,DATA!$D$2,IF(ตย.ข้อมูลประกอบ!$F27=DATA!$A$3,DATA!$D$3,IF(ตย.ข้อมูลประกอบ!$F27=DATA!$A$4,DATA!$D$4,IF(ตย.ข้อมูลประกอบ!$F27=DATA!$A$5,DATA!$D$5,IF(ตย.ข้อมูลประกอบ!$F27=DATA!$A$6,DATA!$D$6,IF(ตย.ข้อมูลประกอบ!$F27=DATA!$A$7,DATA!$C$7,IF(ตย.ข้อมูลประกอบ!$F27=DATA!$A$8,DATA!$D$8))))))))</f>
        <v>0</v>
      </c>
      <c r="W27" s="30">
        <f t="shared" si="13"/>
        <v>0</v>
      </c>
      <c r="X27" s="25">
        <f t="shared" si="14"/>
        <v>321422.40000000002</v>
      </c>
    </row>
    <row r="28" spans="1:24" ht="48" x14ac:dyDescent="0.8">
      <c r="A28" s="55">
        <v>20</v>
      </c>
      <c r="B28" s="25" t="s">
        <v>85</v>
      </c>
      <c r="C28" s="24" t="s">
        <v>70</v>
      </c>
      <c r="D28" s="24" t="s">
        <v>71</v>
      </c>
      <c r="E28" s="25" t="s">
        <v>96</v>
      </c>
      <c r="F28" s="52" t="s">
        <v>16</v>
      </c>
      <c r="G28" s="24">
        <v>22040</v>
      </c>
      <c r="H28" s="24">
        <f t="shared" si="5"/>
        <v>881.6</v>
      </c>
      <c r="I28" s="24">
        <f t="shared" si="6"/>
        <v>22921.599999999999</v>
      </c>
      <c r="J28" s="24">
        <f t="shared" si="7"/>
        <v>1146.08</v>
      </c>
      <c r="K28" s="24">
        <f t="shared" si="8"/>
        <v>750</v>
      </c>
      <c r="L28" s="26">
        <f t="shared" si="9"/>
        <v>284059.19999999995</v>
      </c>
      <c r="M28" s="24">
        <f>IF(F28=DATA!$A$1,DATA!$D$1,IF(ตย.ข้อมูลประกอบ!F28=DATA!$A$2,DATA!$D$2,IF(ตย.ข้อมูลประกอบ!F28=DATA!$A$3,DATA!$D$3,IF(ตย.ข้อมูลประกอบ!F28=DATA!$A$4,DATA!$D$4,IF(ตย.ข้อมูลประกอบ!F28=DATA!$A$5,DATA!$B$5,IF(ตย.ข้อมูลประกอบ!F28=DATA!$A$6,DATA!$D$6,IF(ตย.ข้อมูลประกอบ!F28=DATA!$A$7,DATA!$D$7,IF(ตย.ข้อมูลประกอบ!F28=DATA!$A$8,DATA!$D$8))))))))</f>
        <v>0</v>
      </c>
      <c r="N28" s="27">
        <f t="shared" si="10"/>
        <v>0</v>
      </c>
      <c r="O28" s="28">
        <f>IF(F28=DATA!$A$1,DATA!$C$1,IF(ตย.ข้อมูลประกอบ!F28=DATA!$A$2,DATA!$C$2,IF(ตย.ข้อมูลประกอบ!F28=DATA!$A$3,DATA!$C$3,IF(ตย.ข้อมูลประกอบ!F28=DATA!$A$4,DATA!$C$4,IF(ตย.ข้อมูลประกอบ!F28=DATA!$A$5,DATA!$C$5,IF(ตย.ข้อมูลประกอบ!F28=DATA!$A$6,DATA!$D$6,IF(ตย.ข้อมูลประกอบ!F28=DATA!$A$7,DATA!$D$7,IF(ตย.ข้อมูลประกอบ!F28=DATA!$A$8,DATA!$B$8))))))))</f>
        <v>2500</v>
      </c>
      <c r="P28" s="28">
        <f t="shared" si="11"/>
        <v>30000</v>
      </c>
      <c r="Q28" s="24">
        <f>IF($F28=DATA!$A$1,DATA!$D$1,IF(ตย.ข้อมูลประกอบ!$F28=DATA!$A$2,DATA!$D$2,IF(ตย.ข้อมูลประกอบ!$F28=DATA!$A$3,DATA!$D$3,IF(ตย.ข้อมูลประกอบ!$F28=DATA!$A$4,DATA!$D$4,IF(ตย.ข้อมูลประกอบ!$F28=DATA!$A$5,DATA!$D$5,IF(ตย.ข้อมูลประกอบ!$F28=DATA!$A$6,DATA!$B$6,IF(ตย.ข้อมูลประกอบ!$F28=DATA!$A$7,DATA!$D$7,IF(ตย.ข้อมูลประกอบ!$F28=DATA!$A$8,DATA!$D$8))))))))</f>
        <v>0</v>
      </c>
      <c r="R28" s="24">
        <f>IF($F28=DATA!$A$1,DATA!$D$1,IF(ตย.ข้อมูลประกอบ!$F28=DATA!$A$2,DATA!$D$2,IF(ตย.ข้อมูลประกอบ!$F28=DATA!$A$3,DATA!$D$3,IF(ตย.ข้อมูลประกอบ!$F28=DATA!$A$4,DATA!$D$4,IF(ตย.ข้อมูลประกอบ!$F28=DATA!$A$5,DATA!$D$5,IF(ตย.ข้อมูลประกอบ!$F28=DATA!$A$6,DATA!$C$6,IF(ตย.ข้อมูลประกอบ!$F28=DATA!$A$7,DATA!$D$7,IF(ตย.ข้อมูลประกอบ!$F28=DATA!$A$8,DATA!$D$8))))))))</f>
        <v>0</v>
      </c>
      <c r="S28" s="24">
        <f>IF($F28=DATA!$A$1,DATA!$D$1,IF(ตย.ข้อมูลประกอบ!$F28=DATA!$A$2,DATA!$D$2,IF(ตย.ข้อมูลประกอบ!$F28=DATA!$A$3,DATA!$D$3,IF(ตย.ข้อมูลประกอบ!$F28=DATA!$A$4,DATA!$D$4,IF(ตย.ข้อมูลประกอบ!$F28=DATA!$A$5,DATA!$D$5,IF(ตย.ข้อมูลประกอบ!$F28=DATA!$A$6,DATA!$E$6,IF(ตย.ข้อมูลประกอบ!$F28=DATA!$A$7,DATA!$D$7,IF(ตย.ข้อมูลประกอบ!$F28=DATA!$A$8,DATA!$D$8))))))))</f>
        <v>0</v>
      </c>
      <c r="T28" s="29">
        <f t="shared" si="12"/>
        <v>0</v>
      </c>
      <c r="U28" s="24">
        <f>IF($F28=DATA!$A$1,DATA!$D$1,IF(ตย.ข้อมูลประกอบ!$F28=DATA!$A$2,DATA!$D$2,IF(ตย.ข้อมูลประกอบ!$F28=DATA!$A$3,DATA!$D$3,IF(ตย.ข้อมูลประกอบ!$F28=DATA!$A$4,DATA!$D$4,IF(ตย.ข้อมูลประกอบ!$F28=DATA!$A$5,DATA!$D$5,IF(ตย.ข้อมูลประกอบ!$F28=DATA!$A$6,DATA!$D$6,IF(ตย.ข้อมูลประกอบ!$F28=DATA!$A$7,DATA!$B$7,IF(ตย.ข้อมูลประกอบ!$F28=DATA!$A$8,DATA!$D$8))))))))</f>
        <v>0</v>
      </c>
      <c r="V28" s="24">
        <f>IF($F28=DATA!$A$1,DATA!$D$1,IF(ตย.ข้อมูลประกอบ!$F28=DATA!$A$2,DATA!$D$2,IF(ตย.ข้อมูลประกอบ!$F28=DATA!$A$3,DATA!$D$3,IF(ตย.ข้อมูลประกอบ!$F28=DATA!$A$4,DATA!$D$4,IF(ตย.ข้อมูลประกอบ!$F28=DATA!$A$5,DATA!$D$5,IF(ตย.ข้อมูลประกอบ!$F28=DATA!$A$6,DATA!$D$6,IF(ตย.ข้อมูลประกอบ!$F28=DATA!$A$7,DATA!$C$7,IF(ตย.ข้อมูลประกอบ!$F28=DATA!$A$8,DATA!$D$8))))))))</f>
        <v>0</v>
      </c>
      <c r="W28" s="30">
        <f t="shared" si="13"/>
        <v>0</v>
      </c>
      <c r="X28" s="25">
        <f t="shared" si="14"/>
        <v>314059.19999999995</v>
      </c>
    </row>
    <row r="29" spans="1:24" ht="48" x14ac:dyDescent="0.8">
      <c r="A29" s="55">
        <v>21</v>
      </c>
      <c r="B29" s="25" t="s">
        <v>85</v>
      </c>
      <c r="C29" s="24" t="s">
        <v>70</v>
      </c>
      <c r="D29" s="24" t="s">
        <v>71</v>
      </c>
      <c r="E29" s="25" t="s">
        <v>97</v>
      </c>
      <c r="F29" s="52" t="s">
        <v>16</v>
      </c>
      <c r="G29" s="24">
        <v>21590</v>
      </c>
      <c r="H29" s="24">
        <f t="shared" si="5"/>
        <v>863.6</v>
      </c>
      <c r="I29" s="24">
        <f t="shared" si="6"/>
        <v>22453.599999999999</v>
      </c>
      <c r="J29" s="24">
        <f t="shared" si="7"/>
        <v>1122.68</v>
      </c>
      <c r="K29" s="24">
        <f t="shared" si="8"/>
        <v>750</v>
      </c>
      <c r="L29" s="26">
        <f t="shared" si="9"/>
        <v>278443.19999999995</v>
      </c>
      <c r="M29" s="24">
        <f>IF(F29=DATA!$A$1,DATA!$D$1,IF(ตย.ข้อมูลประกอบ!F29=DATA!$A$2,DATA!$D$2,IF(ตย.ข้อมูลประกอบ!F29=DATA!$A$3,DATA!$D$3,IF(ตย.ข้อมูลประกอบ!F29=DATA!$A$4,DATA!$D$4,IF(ตย.ข้อมูลประกอบ!F29=DATA!$A$5,DATA!$B$5,IF(ตย.ข้อมูลประกอบ!F29=DATA!$A$6,DATA!$D$6,IF(ตย.ข้อมูลประกอบ!F29=DATA!$A$7,DATA!$D$7,IF(ตย.ข้อมูลประกอบ!F29=DATA!$A$8,DATA!$D$8))))))))</f>
        <v>0</v>
      </c>
      <c r="N29" s="27">
        <f t="shared" si="10"/>
        <v>0</v>
      </c>
      <c r="O29" s="28">
        <f>IF(F29=DATA!$A$1,DATA!$C$1,IF(ตย.ข้อมูลประกอบ!F29=DATA!$A$2,DATA!$C$2,IF(ตย.ข้อมูลประกอบ!F29=DATA!$A$3,DATA!$C$3,IF(ตย.ข้อมูลประกอบ!F29=DATA!$A$4,DATA!$C$4,IF(ตย.ข้อมูลประกอบ!F29=DATA!$A$5,DATA!$C$5,IF(ตย.ข้อมูลประกอบ!F29=DATA!$A$6,DATA!$D$6,IF(ตย.ข้อมูลประกอบ!F29=DATA!$A$7,DATA!$D$7,IF(ตย.ข้อมูลประกอบ!F29=DATA!$A$8,DATA!$B$8))))))))</f>
        <v>2500</v>
      </c>
      <c r="P29" s="28">
        <f t="shared" si="11"/>
        <v>30000</v>
      </c>
      <c r="Q29" s="24">
        <f>IF($F29=DATA!$A$1,DATA!$D$1,IF(ตย.ข้อมูลประกอบ!$F29=DATA!$A$2,DATA!$D$2,IF(ตย.ข้อมูลประกอบ!$F29=DATA!$A$3,DATA!$D$3,IF(ตย.ข้อมูลประกอบ!$F29=DATA!$A$4,DATA!$D$4,IF(ตย.ข้อมูลประกอบ!$F29=DATA!$A$5,DATA!$D$5,IF(ตย.ข้อมูลประกอบ!$F29=DATA!$A$6,DATA!$B$6,IF(ตย.ข้อมูลประกอบ!$F29=DATA!$A$7,DATA!$D$7,IF(ตย.ข้อมูลประกอบ!$F29=DATA!$A$8,DATA!$D$8))))))))</f>
        <v>0</v>
      </c>
      <c r="R29" s="24">
        <f>IF($F29=DATA!$A$1,DATA!$D$1,IF(ตย.ข้อมูลประกอบ!$F29=DATA!$A$2,DATA!$D$2,IF(ตย.ข้อมูลประกอบ!$F29=DATA!$A$3,DATA!$D$3,IF(ตย.ข้อมูลประกอบ!$F29=DATA!$A$4,DATA!$D$4,IF(ตย.ข้อมูลประกอบ!$F29=DATA!$A$5,DATA!$D$5,IF(ตย.ข้อมูลประกอบ!$F29=DATA!$A$6,DATA!$C$6,IF(ตย.ข้อมูลประกอบ!$F29=DATA!$A$7,DATA!$D$7,IF(ตย.ข้อมูลประกอบ!$F29=DATA!$A$8,DATA!$D$8))))))))</f>
        <v>0</v>
      </c>
      <c r="S29" s="24">
        <f>IF($F29=DATA!$A$1,DATA!$D$1,IF(ตย.ข้อมูลประกอบ!$F29=DATA!$A$2,DATA!$D$2,IF(ตย.ข้อมูลประกอบ!$F29=DATA!$A$3,DATA!$D$3,IF(ตย.ข้อมูลประกอบ!$F29=DATA!$A$4,DATA!$D$4,IF(ตย.ข้อมูลประกอบ!$F29=DATA!$A$5,DATA!$D$5,IF(ตย.ข้อมูลประกอบ!$F29=DATA!$A$6,DATA!$E$6,IF(ตย.ข้อมูลประกอบ!$F29=DATA!$A$7,DATA!$D$7,IF(ตย.ข้อมูลประกอบ!$F29=DATA!$A$8,DATA!$D$8))))))))</f>
        <v>0</v>
      </c>
      <c r="T29" s="29">
        <f t="shared" si="12"/>
        <v>0</v>
      </c>
      <c r="U29" s="24">
        <f>IF($F29=DATA!$A$1,DATA!$D$1,IF(ตย.ข้อมูลประกอบ!$F29=DATA!$A$2,DATA!$D$2,IF(ตย.ข้อมูลประกอบ!$F29=DATA!$A$3,DATA!$D$3,IF(ตย.ข้อมูลประกอบ!$F29=DATA!$A$4,DATA!$D$4,IF(ตย.ข้อมูลประกอบ!$F29=DATA!$A$5,DATA!$D$5,IF(ตย.ข้อมูลประกอบ!$F29=DATA!$A$6,DATA!$D$6,IF(ตย.ข้อมูลประกอบ!$F29=DATA!$A$7,DATA!$B$7,IF(ตย.ข้อมูลประกอบ!$F29=DATA!$A$8,DATA!$D$8))))))))</f>
        <v>0</v>
      </c>
      <c r="V29" s="24">
        <f>IF($F29=DATA!$A$1,DATA!$D$1,IF(ตย.ข้อมูลประกอบ!$F29=DATA!$A$2,DATA!$D$2,IF(ตย.ข้อมูลประกอบ!$F29=DATA!$A$3,DATA!$D$3,IF(ตย.ข้อมูลประกอบ!$F29=DATA!$A$4,DATA!$D$4,IF(ตย.ข้อมูลประกอบ!$F29=DATA!$A$5,DATA!$D$5,IF(ตย.ข้อมูลประกอบ!$F29=DATA!$A$6,DATA!$D$6,IF(ตย.ข้อมูลประกอบ!$F29=DATA!$A$7,DATA!$C$7,IF(ตย.ข้อมูลประกอบ!$F29=DATA!$A$8,DATA!$D$8))))))))</f>
        <v>0</v>
      </c>
      <c r="W29" s="30">
        <f t="shared" si="13"/>
        <v>0</v>
      </c>
      <c r="X29" s="25">
        <f t="shared" si="14"/>
        <v>308443.19999999995</v>
      </c>
    </row>
    <row r="30" spans="1:24" ht="48" x14ac:dyDescent="0.8">
      <c r="A30" s="55">
        <v>22</v>
      </c>
      <c r="B30" s="25" t="s">
        <v>85</v>
      </c>
      <c r="C30" s="24" t="s">
        <v>70</v>
      </c>
      <c r="D30" s="24" t="s">
        <v>71</v>
      </c>
      <c r="E30" s="25" t="s">
        <v>98</v>
      </c>
      <c r="F30" s="52" t="s">
        <v>16</v>
      </c>
      <c r="G30" s="24">
        <v>20190</v>
      </c>
      <c r="H30" s="24">
        <f t="shared" si="5"/>
        <v>807.6</v>
      </c>
      <c r="I30" s="24">
        <f t="shared" si="6"/>
        <v>20997.599999999999</v>
      </c>
      <c r="J30" s="24">
        <f t="shared" si="7"/>
        <v>1049.8799999999999</v>
      </c>
      <c r="K30" s="24">
        <f t="shared" si="8"/>
        <v>750</v>
      </c>
      <c r="L30" s="26">
        <f t="shared" si="9"/>
        <v>260971.19999999998</v>
      </c>
      <c r="M30" s="24">
        <f>IF(F30=DATA!$A$1,DATA!$D$1,IF(ตย.ข้อมูลประกอบ!F30=DATA!$A$2,DATA!$D$2,IF(ตย.ข้อมูลประกอบ!F30=DATA!$A$3,DATA!$D$3,IF(ตย.ข้อมูลประกอบ!F30=DATA!$A$4,DATA!$D$4,IF(ตย.ข้อมูลประกอบ!F30=DATA!$A$5,DATA!$B$5,IF(ตย.ข้อมูลประกอบ!F30=DATA!$A$6,DATA!$D$6,IF(ตย.ข้อมูลประกอบ!F30=DATA!$A$7,DATA!$D$7,IF(ตย.ข้อมูลประกอบ!F30=DATA!$A$8,DATA!$D$8))))))))</f>
        <v>0</v>
      </c>
      <c r="N30" s="27">
        <f t="shared" si="10"/>
        <v>0</v>
      </c>
      <c r="O30" s="28">
        <f>IF(F30=DATA!$A$1,DATA!$C$1,IF(ตย.ข้อมูลประกอบ!F30=DATA!$A$2,DATA!$C$2,IF(ตย.ข้อมูลประกอบ!F30=DATA!$A$3,DATA!$C$3,IF(ตย.ข้อมูลประกอบ!F30=DATA!$A$4,DATA!$C$4,IF(ตย.ข้อมูลประกอบ!F30=DATA!$A$5,DATA!$C$5,IF(ตย.ข้อมูลประกอบ!F30=DATA!$A$6,DATA!$D$6,IF(ตย.ข้อมูลประกอบ!F30=DATA!$A$7,DATA!$D$7,IF(ตย.ข้อมูลประกอบ!F30=DATA!$A$8,DATA!$B$8))))))))</f>
        <v>2500</v>
      </c>
      <c r="P30" s="28">
        <f t="shared" si="11"/>
        <v>30000</v>
      </c>
      <c r="Q30" s="24">
        <f>IF($F30=DATA!$A$1,DATA!$D$1,IF(ตย.ข้อมูลประกอบ!$F30=DATA!$A$2,DATA!$D$2,IF(ตย.ข้อมูลประกอบ!$F30=DATA!$A$3,DATA!$D$3,IF(ตย.ข้อมูลประกอบ!$F30=DATA!$A$4,DATA!$D$4,IF(ตย.ข้อมูลประกอบ!$F30=DATA!$A$5,DATA!$D$5,IF(ตย.ข้อมูลประกอบ!$F30=DATA!$A$6,DATA!$B$6,IF(ตย.ข้อมูลประกอบ!$F30=DATA!$A$7,DATA!$D$7,IF(ตย.ข้อมูลประกอบ!$F30=DATA!$A$8,DATA!$D$8))))))))</f>
        <v>0</v>
      </c>
      <c r="R30" s="24">
        <f>IF($F30=DATA!$A$1,DATA!$D$1,IF(ตย.ข้อมูลประกอบ!$F30=DATA!$A$2,DATA!$D$2,IF(ตย.ข้อมูลประกอบ!$F30=DATA!$A$3,DATA!$D$3,IF(ตย.ข้อมูลประกอบ!$F30=DATA!$A$4,DATA!$D$4,IF(ตย.ข้อมูลประกอบ!$F30=DATA!$A$5,DATA!$D$5,IF(ตย.ข้อมูลประกอบ!$F30=DATA!$A$6,DATA!$C$6,IF(ตย.ข้อมูลประกอบ!$F30=DATA!$A$7,DATA!$D$7,IF(ตย.ข้อมูลประกอบ!$F30=DATA!$A$8,DATA!$D$8))))))))</f>
        <v>0</v>
      </c>
      <c r="S30" s="24">
        <f>IF($F30=DATA!$A$1,DATA!$D$1,IF(ตย.ข้อมูลประกอบ!$F30=DATA!$A$2,DATA!$D$2,IF(ตย.ข้อมูลประกอบ!$F30=DATA!$A$3,DATA!$D$3,IF(ตย.ข้อมูลประกอบ!$F30=DATA!$A$4,DATA!$D$4,IF(ตย.ข้อมูลประกอบ!$F30=DATA!$A$5,DATA!$D$5,IF(ตย.ข้อมูลประกอบ!$F30=DATA!$A$6,DATA!$E$6,IF(ตย.ข้อมูลประกอบ!$F30=DATA!$A$7,DATA!$D$7,IF(ตย.ข้อมูลประกอบ!$F30=DATA!$A$8,DATA!$D$8))))))))</f>
        <v>0</v>
      </c>
      <c r="T30" s="29">
        <f t="shared" si="12"/>
        <v>0</v>
      </c>
      <c r="U30" s="24">
        <f>IF($F30=DATA!$A$1,DATA!$D$1,IF(ตย.ข้อมูลประกอบ!$F30=DATA!$A$2,DATA!$D$2,IF(ตย.ข้อมูลประกอบ!$F30=DATA!$A$3,DATA!$D$3,IF(ตย.ข้อมูลประกอบ!$F30=DATA!$A$4,DATA!$D$4,IF(ตย.ข้อมูลประกอบ!$F30=DATA!$A$5,DATA!$D$5,IF(ตย.ข้อมูลประกอบ!$F30=DATA!$A$6,DATA!$D$6,IF(ตย.ข้อมูลประกอบ!$F30=DATA!$A$7,DATA!$B$7,IF(ตย.ข้อมูลประกอบ!$F30=DATA!$A$8,DATA!$D$8))))))))</f>
        <v>0</v>
      </c>
      <c r="V30" s="24">
        <f>IF($F30=DATA!$A$1,DATA!$D$1,IF(ตย.ข้อมูลประกอบ!$F30=DATA!$A$2,DATA!$D$2,IF(ตย.ข้อมูลประกอบ!$F30=DATA!$A$3,DATA!$D$3,IF(ตย.ข้อมูลประกอบ!$F30=DATA!$A$4,DATA!$D$4,IF(ตย.ข้อมูลประกอบ!$F30=DATA!$A$5,DATA!$D$5,IF(ตย.ข้อมูลประกอบ!$F30=DATA!$A$6,DATA!$D$6,IF(ตย.ข้อมูลประกอบ!$F30=DATA!$A$7,DATA!$C$7,IF(ตย.ข้อมูลประกอบ!$F30=DATA!$A$8,DATA!$D$8))))))))</f>
        <v>0</v>
      </c>
      <c r="W30" s="30">
        <f t="shared" si="13"/>
        <v>0</v>
      </c>
      <c r="X30" s="25">
        <f t="shared" si="14"/>
        <v>290971.19999999995</v>
      </c>
    </row>
    <row r="31" spans="1:24" ht="48" x14ac:dyDescent="0.8">
      <c r="A31" s="55">
        <v>23</v>
      </c>
      <c r="B31" s="25" t="s">
        <v>85</v>
      </c>
      <c r="C31" s="24" t="s">
        <v>70</v>
      </c>
      <c r="D31" s="24" t="s">
        <v>71</v>
      </c>
      <c r="E31" s="25" t="s">
        <v>99</v>
      </c>
      <c r="F31" s="52" t="s">
        <v>16</v>
      </c>
      <c r="G31" s="24">
        <v>21660</v>
      </c>
      <c r="H31" s="24">
        <f t="shared" si="5"/>
        <v>866.4</v>
      </c>
      <c r="I31" s="24">
        <f t="shared" si="6"/>
        <v>22526.400000000001</v>
      </c>
      <c r="J31" s="24">
        <f t="shared" si="7"/>
        <v>1126.3200000000002</v>
      </c>
      <c r="K31" s="24">
        <f t="shared" si="8"/>
        <v>750</v>
      </c>
      <c r="L31" s="26">
        <f t="shared" si="9"/>
        <v>279316.80000000005</v>
      </c>
      <c r="M31" s="24">
        <f>IF(F31=DATA!$A$1,DATA!$D$1,IF(ตย.ข้อมูลประกอบ!F31=DATA!$A$2,DATA!$D$2,IF(ตย.ข้อมูลประกอบ!F31=DATA!$A$3,DATA!$D$3,IF(ตย.ข้อมูลประกอบ!F31=DATA!$A$4,DATA!$D$4,IF(ตย.ข้อมูลประกอบ!F31=DATA!$A$5,DATA!$B$5,IF(ตย.ข้อมูลประกอบ!F31=DATA!$A$6,DATA!$D$6,IF(ตย.ข้อมูลประกอบ!F31=DATA!$A$7,DATA!$D$7,IF(ตย.ข้อมูลประกอบ!F31=DATA!$A$8,DATA!$D$8))))))))</f>
        <v>0</v>
      </c>
      <c r="N31" s="27">
        <f t="shared" si="10"/>
        <v>0</v>
      </c>
      <c r="O31" s="28">
        <f>IF(F31=DATA!$A$1,DATA!$C$1,IF(ตย.ข้อมูลประกอบ!F31=DATA!$A$2,DATA!$C$2,IF(ตย.ข้อมูลประกอบ!F31=DATA!$A$3,DATA!$C$3,IF(ตย.ข้อมูลประกอบ!F31=DATA!$A$4,DATA!$C$4,IF(ตย.ข้อมูลประกอบ!F31=DATA!$A$5,DATA!$C$5,IF(ตย.ข้อมูลประกอบ!F31=DATA!$A$6,DATA!$D$6,IF(ตย.ข้อมูลประกอบ!F31=DATA!$A$7,DATA!$D$7,IF(ตย.ข้อมูลประกอบ!F31=DATA!$A$8,DATA!$B$8))))))))</f>
        <v>2500</v>
      </c>
      <c r="P31" s="28">
        <f t="shared" si="11"/>
        <v>30000</v>
      </c>
      <c r="Q31" s="24">
        <f>IF($F31=DATA!$A$1,DATA!$D$1,IF(ตย.ข้อมูลประกอบ!$F31=DATA!$A$2,DATA!$D$2,IF(ตย.ข้อมูลประกอบ!$F31=DATA!$A$3,DATA!$D$3,IF(ตย.ข้อมูลประกอบ!$F31=DATA!$A$4,DATA!$D$4,IF(ตย.ข้อมูลประกอบ!$F31=DATA!$A$5,DATA!$D$5,IF(ตย.ข้อมูลประกอบ!$F31=DATA!$A$6,DATA!$B$6,IF(ตย.ข้อมูลประกอบ!$F31=DATA!$A$7,DATA!$D$7,IF(ตย.ข้อมูลประกอบ!$F31=DATA!$A$8,DATA!$D$8))))))))</f>
        <v>0</v>
      </c>
      <c r="R31" s="24">
        <f>IF($F31=DATA!$A$1,DATA!$D$1,IF(ตย.ข้อมูลประกอบ!$F31=DATA!$A$2,DATA!$D$2,IF(ตย.ข้อมูลประกอบ!$F31=DATA!$A$3,DATA!$D$3,IF(ตย.ข้อมูลประกอบ!$F31=DATA!$A$4,DATA!$D$4,IF(ตย.ข้อมูลประกอบ!$F31=DATA!$A$5,DATA!$D$5,IF(ตย.ข้อมูลประกอบ!$F31=DATA!$A$6,DATA!$C$6,IF(ตย.ข้อมูลประกอบ!$F31=DATA!$A$7,DATA!$D$7,IF(ตย.ข้อมูลประกอบ!$F31=DATA!$A$8,DATA!$D$8))))))))</f>
        <v>0</v>
      </c>
      <c r="S31" s="24">
        <f>IF($F31=DATA!$A$1,DATA!$D$1,IF(ตย.ข้อมูลประกอบ!$F31=DATA!$A$2,DATA!$D$2,IF(ตย.ข้อมูลประกอบ!$F31=DATA!$A$3,DATA!$D$3,IF(ตย.ข้อมูลประกอบ!$F31=DATA!$A$4,DATA!$D$4,IF(ตย.ข้อมูลประกอบ!$F31=DATA!$A$5,DATA!$D$5,IF(ตย.ข้อมูลประกอบ!$F31=DATA!$A$6,DATA!$E$6,IF(ตย.ข้อมูลประกอบ!$F31=DATA!$A$7,DATA!$D$7,IF(ตย.ข้อมูลประกอบ!$F31=DATA!$A$8,DATA!$D$8))))))))</f>
        <v>0</v>
      </c>
      <c r="T31" s="29">
        <f t="shared" si="12"/>
        <v>0</v>
      </c>
      <c r="U31" s="24">
        <f>IF($F31=DATA!$A$1,DATA!$D$1,IF(ตย.ข้อมูลประกอบ!$F31=DATA!$A$2,DATA!$D$2,IF(ตย.ข้อมูลประกอบ!$F31=DATA!$A$3,DATA!$D$3,IF(ตย.ข้อมูลประกอบ!$F31=DATA!$A$4,DATA!$D$4,IF(ตย.ข้อมูลประกอบ!$F31=DATA!$A$5,DATA!$D$5,IF(ตย.ข้อมูลประกอบ!$F31=DATA!$A$6,DATA!$D$6,IF(ตย.ข้อมูลประกอบ!$F31=DATA!$A$7,DATA!$B$7,IF(ตย.ข้อมูลประกอบ!$F31=DATA!$A$8,DATA!$D$8))))))))</f>
        <v>0</v>
      </c>
      <c r="V31" s="24">
        <f>IF($F31=DATA!$A$1,DATA!$D$1,IF(ตย.ข้อมูลประกอบ!$F31=DATA!$A$2,DATA!$D$2,IF(ตย.ข้อมูลประกอบ!$F31=DATA!$A$3,DATA!$D$3,IF(ตย.ข้อมูลประกอบ!$F31=DATA!$A$4,DATA!$D$4,IF(ตย.ข้อมูลประกอบ!$F31=DATA!$A$5,DATA!$D$5,IF(ตย.ข้อมูลประกอบ!$F31=DATA!$A$6,DATA!$D$6,IF(ตย.ข้อมูลประกอบ!$F31=DATA!$A$7,DATA!$C$7,IF(ตย.ข้อมูลประกอบ!$F31=DATA!$A$8,DATA!$D$8))))))))</f>
        <v>0</v>
      </c>
      <c r="W31" s="30">
        <f t="shared" si="13"/>
        <v>0</v>
      </c>
      <c r="X31" s="25">
        <f t="shared" si="14"/>
        <v>309316.80000000005</v>
      </c>
    </row>
    <row r="32" spans="1:24" ht="48" x14ac:dyDescent="0.8">
      <c r="A32" s="55">
        <v>24</v>
      </c>
      <c r="B32" s="25" t="s">
        <v>85</v>
      </c>
      <c r="C32" s="24" t="s">
        <v>70</v>
      </c>
      <c r="D32" s="24" t="s">
        <v>71</v>
      </c>
      <c r="E32" s="25" t="s">
        <v>100</v>
      </c>
      <c r="F32" s="52" t="s">
        <v>18</v>
      </c>
      <c r="G32" s="24">
        <v>21400</v>
      </c>
      <c r="H32" s="24">
        <f t="shared" si="5"/>
        <v>856</v>
      </c>
      <c r="I32" s="24">
        <f t="shared" si="6"/>
        <v>22256</v>
      </c>
      <c r="J32" s="24">
        <f t="shared" si="7"/>
        <v>1112.8</v>
      </c>
      <c r="K32" s="24">
        <f t="shared" si="8"/>
        <v>750</v>
      </c>
      <c r="L32" s="26">
        <f t="shared" si="9"/>
        <v>276072</v>
      </c>
      <c r="M32" s="24">
        <f>IF(F32=DATA!$A$1,DATA!$D$1,IF(ตย.ข้อมูลประกอบ!F32=DATA!$A$2,DATA!$D$2,IF(ตย.ข้อมูลประกอบ!F32=DATA!$A$3,DATA!$D$3,IF(ตย.ข้อมูลประกอบ!F32=DATA!$A$4,DATA!$D$4,IF(ตย.ข้อมูลประกอบ!F32=DATA!$A$5,DATA!$B$5,IF(ตย.ข้อมูลประกอบ!F32=DATA!$A$6,DATA!$D$6,IF(ตย.ข้อมูลประกอบ!F32=DATA!$A$7,DATA!$D$7,IF(ตย.ข้อมูลประกอบ!F32=DATA!$A$8,DATA!$D$8))))))))</f>
        <v>0</v>
      </c>
      <c r="N32" s="27">
        <f t="shared" si="10"/>
        <v>0</v>
      </c>
      <c r="O32" s="28">
        <f>IF(F32=DATA!$A$1,DATA!$C$1,IF(ตย.ข้อมูลประกอบ!F32=DATA!$A$2,DATA!$C$2,IF(ตย.ข้อมูลประกอบ!F32=DATA!$A$3,DATA!$C$3,IF(ตย.ข้อมูลประกอบ!F32=DATA!$A$4,DATA!$C$4,IF(ตย.ข้อมูลประกอบ!F32=DATA!$A$5,DATA!$C$5,IF(ตย.ข้อมูลประกอบ!F32=DATA!$A$6,DATA!$D$6,IF(ตย.ข้อมูลประกอบ!F32=DATA!$A$7,DATA!$D$7,IF(ตย.ข้อมูลประกอบ!F32=DATA!$A$8,DATA!$B$8))))))))</f>
        <v>2500</v>
      </c>
      <c r="P32" s="28">
        <f t="shared" si="11"/>
        <v>30000</v>
      </c>
      <c r="Q32" s="24">
        <f>IF($F32=DATA!$A$1,DATA!$D$1,IF(ตย.ข้อมูลประกอบ!$F32=DATA!$A$2,DATA!$D$2,IF(ตย.ข้อมูลประกอบ!$F32=DATA!$A$3,DATA!$D$3,IF(ตย.ข้อมูลประกอบ!$F32=DATA!$A$4,DATA!$D$4,IF(ตย.ข้อมูลประกอบ!$F32=DATA!$A$5,DATA!$D$5,IF(ตย.ข้อมูลประกอบ!$F32=DATA!$A$6,DATA!$B$6,IF(ตย.ข้อมูลประกอบ!$F32=DATA!$A$7,DATA!$D$7,IF(ตย.ข้อมูลประกอบ!$F32=DATA!$A$8,DATA!$D$8))))))))</f>
        <v>0</v>
      </c>
      <c r="R32" s="24">
        <f>IF($F32=DATA!$A$1,DATA!$D$1,IF(ตย.ข้อมูลประกอบ!$F32=DATA!$A$2,DATA!$D$2,IF(ตย.ข้อมูลประกอบ!$F32=DATA!$A$3,DATA!$D$3,IF(ตย.ข้อมูลประกอบ!$F32=DATA!$A$4,DATA!$D$4,IF(ตย.ข้อมูลประกอบ!$F32=DATA!$A$5,DATA!$D$5,IF(ตย.ข้อมูลประกอบ!$F32=DATA!$A$6,DATA!$C$6,IF(ตย.ข้อมูลประกอบ!$F32=DATA!$A$7,DATA!$D$7,IF(ตย.ข้อมูลประกอบ!$F32=DATA!$A$8,DATA!$D$8))))))))</f>
        <v>0</v>
      </c>
      <c r="S32" s="24">
        <f>IF($F32=DATA!$A$1,DATA!$D$1,IF(ตย.ข้อมูลประกอบ!$F32=DATA!$A$2,DATA!$D$2,IF(ตย.ข้อมูลประกอบ!$F32=DATA!$A$3,DATA!$D$3,IF(ตย.ข้อมูลประกอบ!$F32=DATA!$A$4,DATA!$D$4,IF(ตย.ข้อมูลประกอบ!$F32=DATA!$A$5,DATA!$D$5,IF(ตย.ข้อมูลประกอบ!$F32=DATA!$A$6,DATA!$E$6,IF(ตย.ข้อมูลประกอบ!$F32=DATA!$A$7,DATA!$D$7,IF(ตย.ข้อมูลประกอบ!$F32=DATA!$A$8,DATA!$D$8))))))))</f>
        <v>0</v>
      </c>
      <c r="T32" s="29">
        <f t="shared" si="12"/>
        <v>0</v>
      </c>
      <c r="U32" s="24">
        <f>IF($F32=DATA!$A$1,DATA!$D$1,IF(ตย.ข้อมูลประกอบ!$F32=DATA!$A$2,DATA!$D$2,IF(ตย.ข้อมูลประกอบ!$F32=DATA!$A$3,DATA!$D$3,IF(ตย.ข้อมูลประกอบ!$F32=DATA!$A$4,DATA!$D$4,IF(ตย.ข้อมูลประกอบ!$F32=DATA!$A$5,DATA!$D$5,IF(ตย.ข้อมูลประกอบ!$F32=DATA!$A$6,DATA!$D$6,IF(ตย.ข้อมูลประกอบ!$F32=DATA!$A$7,DATA!$B$7,IF(ตย.ข้อมูลประกอบ!$F32=DATA!$A$8,DATA!$D$8))))))))</f>
        <v>0</v>
      </c>
      <c r="V32" s="24">
        <f>IF($F32=DATA!$A$1,DATA!$D$1,IF(ตย.ข้อมูลประกอบ!$F32=DATA!$A$2,DATA!$D$2,IF(ตย.ข้อมูลประกอบ!$F32=DATA!$A$3,DATA!$D$3,IF(ตย.ข้อมูลประกอบ!$F32=DATA!$A$4,DATA!$D$4,IF(ตย.ข้อมูลประกอบ!$F32=DATA!$A$5,DATA!$D$5,IF(ตย.ข้อมูลประกอบ!$F32=DATA!$A$6,DATA!$D$6,IF(ตย.ข้อมูลประกอบ!$F32=DATA!$A$7,DATA!$C$7,IF(ตย.ข้อมูลประกอบ!$F32=DATA!$A$8,DATA!$D$8))))))))</f>
        <v>0</v>
      </c>
      <c r="W32" s="30">
        <f t="shared" si="13"/>
        <v>0</v>
      </c>
      <c r="X32" s="25">
        <f t="shared" si="14"/>
        <v>306072</v>
      </c>
    </row>
    <row r="33" spans="1:24" ht="48" x14ac:dyDescent="0.8">
      <c r="A33" s="55">
        <v>25</v>
      </c>
      <c r="B33" s="25" t="s">
        <v>85</v>
      </c>
      <c r="C33" s="24" t="s">
        <v>70</v>
      </c>
      <c r="D33" s="24" t="s">
        <v>71</v>
      </c>
      <c r="E33" s="25" t="s">
        <v>101</v>
      </c>
      <c r="F33" s="52" t="s">
        <v>20</v>
      </c>
      <c r="G33" s="24">
        <v>23010</v>
      </c>
      <c r="H33" s="24">
        <f t="shared" si="5"/>
        <v>920.4</v>
      </c>
      <c r="I33" s="24">
        <f t="shared" si="6"/>
        <v>23930.400000000001</v>
      </c>
      <c r="J33" s="24">
        <f t="shared" si="7"/>
        <v>1196.5200000000002</v>
      </c>
      <c r="K33" s="24">
        <f t="shared" si="8"/>
        <v>750</v>
      </c>
      <c r="L33" s="26">
        <f t="shared" si="9"/>
        <v>296164.80000000005</v>
      </c>
      <c r="M33" s="24">
        <f>IF(F33=DATA!$A$1,DATA!$D$1,IF(ตย.ข้อมูลประกอบ!F33=DATA!$A$2,DATA!$D$2,IF(ตย.ข้อมูลประกอบ!F33=DATA!$A$3,DATA!$D$3,IF(ตย.ข้อมูลประกอบ!F33=DATA!$A$4,DATA!$D$4,IF(ตย.ข้อมูลประกอบ!F33=DATA!$A$5,DATA!$B$5,IF(ตย.ข้อมูลประกอบ!F33=DATA!$A$6,DATA!$D$6,IF(ตย.ข้อมูลประกอบ!F33=DATA!$A$7,DATA!$D$7,IF(ตย.ข้อมูลประกอบ!F33=DATA!$A$8,DATA!$D$8))))))))</f>
        <v>0</v>
      </c>
      <c r="N33" s="27">
        <f t="shared" si="10"/>
        <v>0</v>
      </c>
      <c r="O33" s="28">
        <f>IF(F33=DATA!$A$1,DATA!$C$1,IF(ตย.ข้อมูลประกอบ!F33=DATA!$A$2,DATA!$C$2,IF(ตย.ข้อมูลประกอบ!F33=DATA!$A$3,DATA!$C$3,IF(ตย.ข้อมูลประกอบ!F33=DATA!$A$4,DATA!$C$4,IF(ตย.ข้อมูลประกอบ!F33=DATA!$A$5,DATA!$C$5,IF(ตย.ข้อมูลประกอบ!F33=DATA!$A$6,DATA!$D$6,IF(ตย.ข้อมูลประกอบ!F33=DATA!$A$7,DATA!$D$7,IF(ตย.ข้อมูลประกอบ!F33=DATA!$A$8,DATA!$B$8))))))))</f>
        <v>2500</v>
      </c>
      <c r="P33" s="28">
        <f t="shared" si="11"/>
        <v>30000</v>
      </c>
      <c r="Q33" s="24">
        <f>IF($F33=DATA!$A$1,DATA!$D$1,IF(ตย.ข้อมูลประกอบ!$F33=DATA!$A$2,DATA!$D$2,IF(ตย.ข้อมูลประกอบ!$F33=DATA!$A$3,DATA!$D$3,IF(ตย.ข้อมูลประกอบ!$F33=DATA!$A$4,DATA!$D$4,IF(ตย.ข้อมูลประกอบ!$F33=DATA!$A$5,DATA!$D$5,IF(ตย.ข้อมูลประกอบ!$F33=DATA!$A$6,DATA!$B$6,IF(ตย.ข้อมูลประกอบ!$F33=DATA!$A$7,DATA!$D$7,IF(ตย.ข้อมูลประกอบ!$F33=DATA!$A$8,DATA!$D$8))))))))</f>
        <v>0</v>
      </c>
      <c r="R33" s="24">
        <f>IF($F33=DATA!$A$1,DATA!$D$1,IF(ตย.ข้อมูลประกอบ!$F33=DATA!$A$2,DATA!$D$2,IF(ตย.ข้อมูลประกอบ!$F33=DATA!$A$3,DATA!$D$3,IF(ตย.ข้อมูลประกอบ!$F33=DATA!$A$4,DATA!$D$4,IF(ตย.ข้อมูลประกอบ!$F33=DATA!$A$5,DATA!$D$5,IF(ตย.ข้อมูลประกอบ!$F33=DATA!$A$6,DATA!$C$6,IF(ตย.ข้อมูลประกอบ!$F33=DATA!$A$7,DATA!$D$7,IF(ตย.ข้อมูลประกอบ!$F33=DATA!$A$8,DATA!$D$8))))))))</f>
        <v>0</v>
      </c>
      <c r="S33" s="24">
        <f>IF($F33=DATA!$A$1,DATA!$D$1,IF(ตย.ข้อมูลประกอบ!$F33=DATA!$A$2,DATA!$D$2,IF(ตย.ข้อมูลประกอบ!$F33=DATA!$A$3,DATA!$D$3,IF(ตย.ข้อมูลประกอบ!$F33=DATA!$A$4,DATA!$D$4,IF(ตย.ข้อมูลประกอบ!$F33=DATA!$A$5,DATA!$D$5,IF(ตย.ข้อมูลประกอบ!$F33=DATA!$A$6,DATA!$E$6,IF(ตย.ข้อมูลประกอบ!$F33=DATA!$A$7,DATA!$D$7,IF(ตย.ข้อมูลประกอบ!$F33=DATA!$A$8,DATA!$D$8))))))))</f>
        <v>0</v>
      </c>
      <c r="T33" s="29">
        <f t="shared" si="12"/>
        <v>0</v>
      </c>
      <c r="U33" s="24">
        <f>IF($F33=DATA!$A$1,DATA!$D$1,IF(ตย.ข้อมูลประกอบ!$F33=DATA!$A$2,DATA!$D$2,IF(ตย.ข้อมูลประกอบ!$F33=DATA!$A$3,DATA!$D$3,IF(ตย.ข้อมูลประกอบ!$F33=DATA!$A$4,DATA!$D$4,IF(ตย.ข้อมูลประกอบ!$F33=DATA!$A$5,DATA!$D$5,IF(ตย.ข้อมูลประกอบ!$F33=DATA!$A$6,DATA!$D$6,IF(ตย.ข้อมูลประกอบ!$F33=DATA!$A$7,DATA!$B$7,IF(ตย.ข้อมูลประกอบ!$F33=DATA!$A$8,DATA!$D$8))))))))</f>
        <v>0</v>
      </c>
      <c r="V33" s="24">
        <f>IF($F33=DATA!$A$1,DATA!$D$1,IF(ตย.ข้อมูลประกอบ!$F33=DATA!$A$2,DATA!$D$2,IF(ตย.ข้อมูลประกอบ!$F33=DATA!$A$3,DATA!$D$3,IF(ตย.ข้อมูลประกอบ!$F33=DATA!$A$4,DATA!$D$4,IF(ตย.ข้อมูลประกอบ!$F33=DATA!$A$5,DATA!$D$5,IF(ตย.ข้อมูลประกอบ!$F33=DATA!$A$6,DATA!$D$6,IF(ตย.ข้อมูลประกอบ!$F33=DATA!$A$7,DATA!$C$7,IF(ตย.ข้อมูลประกอบ!$F33=DATA!$A$8,DATA!$D$8))))))))</f>
        <v>0</v>
      </c>
      <c r="W33" s="30">
        <f t="shared" si="13"/>
        <v>0</v>
      </c>
      <c r="X33" s="25">
        <f t="shared" si="14"/>
        <v>326164.80000000005</v>
      </c>
    </row>
    <row r="34" spans="1:24" ht="48" x14ac:dyDescent="0.8">
      <c r="A34" s="55">
        <v>26</v>
      </c>
      <c r="B34" s="25" t="s">
        <v>85</v>
      </c>
      <c r="C34" s="24" t="s">
        <v>70</v>
      </c>
      <c r="D34" s="24" t="s">
        <v>71</v>
      </c>
      <c r="E34" s="25" t="s">
        <v>102</v>
      </c>
      <c r="F34" s="52" t="s">
        <v>16</v>
      </c>
      <c r="G34" s="24">
        <v>18000</v>
      </c>
      <c r="H34" s="24">
        <f t="shared" si="5"/>
        <v>720</v>
      </c>
      <c r="I34" s="24">
        <f t="shared" si="6"/>
        <v>18720</v>
      </c>
      <c r="J34" s="24">
        <f t="shared" si="7"/>
        <v>936</v>
      </c>
      <c r="K34" s="24">
        <f t="shared" si="8"/>
        <v>750</v>
      </c>
      <c r="L34" s="26">
        <f t="shared" si="9"/>
        <v>233640</v>
      </c>
      <c r="M34" s="24">
        <f>IF(F34=DATA!$A$1,DATA!$D$1,IF(ตย.ข้อมูลประกอบ!F34=DATA!$A$2,DATA!$D$2,IF(ตย.ข้อมูลประกอบ!F34=DATA!$A$3,DATA!$D$3,IF(ตย.ข้อมูลประกอบ!F34=DATA!$A$4,DATA!$D$4,IF(ตย.ข้อมูลประกอบ!F34=DATA!$A$5,DATA!$B$5,IF(ตย.ข้อมูลประกอบ!F34=DATA!$A$6,DATA!$D$6,IF(ตย.ข้อมูลประกอบ!F34=DATA!$A$7,DATA!$D$7,IF(ตย.ข้อมูลประกอบ!F34=DATA!$A$8,DATA!$D$8))))))))</f>
        <v>0</v>
      </c>
      <c r="N34" s="27">
        <f t="shared" si="10"/>
        <v>0</v>
      </c>
      <c r="O34" s="28">
        <f>IF(F34=DATA!$A$1,DATA!$C$1,IF(ตย.ข้อมูลประกอบ!F34=DATA!$A$2,DATA!$C$2,IF(ตย.ข้อมูลประกอบ!F34=DATA!$A$3,DATA!$C$3,IF(ตย.ข้อมูลประกอบ!F34=DATA!$A$4,DATA!$C$4,IF(ตย.ข้อมูลประกอบ!F34=DATA!$A$5,DATA!$C$5,IF(ตย.ข้อมูลประกอบ!F34=DATA!$A$6,DATA!$D$6,IF(ตย.ข้อมูลประกอบ!F34=DATA!$A$7,DATA!$D$7,IF(ตย.ข้อมูลประกอบ!F34=DATA!$A$8,DATA!$B$8))))))))</f>
        <v>2500</v>
      </c>
      <c r="P34" s="28">
        <f t="shared" si="11"/>
        <v>30000</v>
      </c>
      <c r="Q34" s="24">
        <f>IF($F34=DATA!$A$1,DATA!$D$1,IF(ตย.ข้อมูลประกอบ!$F34=DATA!$A$2,DATA!$D$2,IF(ตย.ข้อมูลประกอบ!$F34=DATA!$A$3,DATA!$D$3,IF(ตย.ข้อมูลประกอบ!$F34=DATA!$A$4,DATA!$D$4,IF(ตย.ข้อมูลประกอบ!$F34=DATA!$A$5,DATA!$D$5,IF(ตย.ข้อมูลประกอบ!$F34=DATA!$A$6,DATA!$B$6,IF(ตย.ข้อมูลประกอบ!$F34=DATA!$A$7,DATA!$D$7,IF(ตย.ข้อมูลประกอบ!$F34=DATA!$A$8,DATA!$D$8))))))))</f>
        <v>0</v>
      </c>
      <c r="R34" s="24">
        <f>IF($F34=DATA!$A$1,DATA!$D$1,IF(ตย.ข้อมูลประกอบ!$F34=DATA!$A$2,DATA!$D$2,IF(ตย.ข้อมูลประกอบ!$F34=DATA!$A$3,DATA!$D$3,IF(ตย.ข้อมูลประกอบ!$F34=DATA!$A$4,DATA!$D$4,IF(ตย.ข้อมูลประกอบ!$F34=DATA!$A$5,DATA!$D$5,IF(ตย.ข้อมูลประกอบ!$F34=DATA!$A$6,DATA!$C$6,IF(ตย.ข้อมูลประกอบ!$F34=DATA!$A$7,DATA!$D$7,IF(ตย.ข้อมูลประกอบ!$F34=DATA!$A$8,DATA!$D$8))))))))</f>
        <v>0</v>
      </c>
      <c r="S34" s="24">
        <f>IF($F34=DATA!$A$1,DATA!$D$1,IF(ตย.ข้อมูลประกอบ!$F34=DATA!$A$2,DATA!$D$2,IF(ตย.ข้อมูลประกอบ!$F34=DATA!$A$3,DATA!$D$3,IF(ตย.ข้อมูลประกอบ!$F34=DATA!$A$4,DATA!$D$4,IF(ตย.ข้อมูลประกอบ!$F34=DATA!$A$5,DATA!$D$5,IF(ตย.ข้อมูลประกอบ!$F34=DATA!$A$6,DATA!$E$6,IF(ตย.ข้อมูลประกอบ!$F34=DATA!$A$7,DATA!$D$7,IF(ตย.ข้อมูลประกอบ!$F34=DATA!$A$8,DATA!$D$8))))))))</f>
        <v>0</v>
      </c>
      <c r="T34" s="29">
        <f t="shared" si="12"/>
        <v>0</v>
      </c>
      <c r="U34" s="24">
        <f>IF($F34=DATA!$A$1,DATA!$D$1,IF(ตย.ข้อมูลประกอบ!$F34=DATA!$A$2,DATA!$D$2,IF(ตย.ข้อมูลประกอบ!$F34=DATA!$A$3,DATA!$D$3,IF(ตย.ข้อมูลประกอบ!$F34=DATA!$A$4,DATA!$D$4,IF(ตย.ข้อมูลประกอบ!$F34=DATA!$A$5,DATA!$D$5,IF(ตย.ข้อมูลประกอบ!$F34=DATA!$A$6,DATA!$D$6,IF(ตย.ข้อมูลประกอบ!$F34=DATA!$A$7,DATA!$B$7,IF(ตย.ข้อมูลประกอบ!$F34=DATA!$A$8,DATA!$D$8))))))))</f>
        <v>0</v>
      </c>
      <c r="V34" s="24">
        <f>IF($F34=DATA!$A$1,DATA!$D$1,IF(ตย.ข้อมูลประกอบ!$F34=DATA!$A$2,DATA!$D$2,IF(ตย.ข้อมูลประกอบ!$F34=DATA!$A$3,DATA!$D$3,IF(ตย.ข้อมูลประกอบ!$F34=DATA!$A$4,DATA!$D$4,IF(ตย.ข้อมูลประกอบ!$F34=DATA!$A$5,DATA!$D$5,IF(ตย.ข้อมูลประกอบ!$F34=DATA!$A$6,DATA!$D$6,IF(ตย.ข้อมูลประกอบ!$F34=DATA!$A$7,DATA!$C$7,IF(ตย.ข้อมูลประกอบ!$F34=DATA!$A$8,DATA!$D$8))))))))</f>
        <v>0</v>
      </c>
      <c r="W34" s="30">
        <f t="shared" si="13"/>
        <v>0</v>
      </c>
      <c r="X34" s="25">
        <f t="shared" si="14"/>
        <v>263640</v>
      </c>
    </row>
    <row r="35" spans="1:24" ht="48" x14ac:dyDescent="0.8">
      <c r="A35" s="55">
        <v>27</v>
      </c>
      <c r="B35" s="25" t="s">
        <v>85</v>
      </c>
      <c r="C35" s="24" t="s">
        <v>103</v>
      </c>
      <c r="D35" s="24" t="s">
        <v>71</v>
      </c>
      <c r="E35" s="25" t="s">
        <v>104</v>
      </c>
      <c r="F35" s="52" t="s">
        <v>16</v>
      </c>
      <c r="G35" s="24">
        <v>15000</v>
      </c>
      <c r="H35" s="24">
        <f t="shared" si="5"/>
        <v>600</v>
      </c>
      <c r="I35" s="24">
        <f t="shared" si="6"/>
        <v>15600</v>
      </c>
      <c r="J35" s="24">
        <f t="shared" si="7"/>
        <v>780</v>
      </c>
      <c r="K35" s="24">
        <f t="shared" si="8"/>
        <v>750</v>
      </c>
      <c r="L35" s="26">
        <f t="shared" si="9"/>
        <v>196200</v>
      </c>
      <c r="M35" s="24">
        <f>IF(F35=DATA!$A$1,DATA!$D$1,IF(ตย.ข้อมูลประกอบ!F35=DATA!$A$2,DATA!$D$2,IF(ตย.ข้อมูลประกอบ!F35=DATA!$A$3,DATA!$D$3,IF(ตย.ข้อมูลประกอบ!F35=DATA!$A$4,DATA!$D$4,IF(ตย.ข้อมูลประกอบ!F35=DATA!$A$5,DATA!$B$5,IF(ตย.ข้อมูลประกอบ!F35=DATA!$A$6,DATA!$D$6,IF(ตย.ข้อมูลประกอบ!F35=DATA!$A$7,DATA!$D$7,IF(ตย.ข้อมูลประกอบ!F35=DATA!$A$8,DATA!$D$8))))))))</f>
        <v>0</v>
      </c>
      <c r="N35" s="27">
        <f t="shared" si="10"/>
        <v>0</v>
      </c>
      <c r="O35" s="28">
        <f>IF(F35=DATA!$A$1,DATA!$C$1,IF(ตย.ข้อมูลประกอบ!F35=DATA!$A$2,DATA!$C$2,IF(ตย.ข้อมูลประกอบ!F35=DATA!$A$3,DATA!$C$3,IF(ตย.ข้อมูลประกอบ!F35=DATA!$A$4,DATA!$C$4,IF(ตย.ข้อมูลประกอบ!F35=DATA!$A$5,DATA!$C$5,IF(ตย.ข้อมูลประกอบ!F35=DATA!$A$6,DATA!$D$6,IF(ตย.ข้อมูลประกอบ!F35=DATA!$A$7,DATA!$D$7,IF(ตย.ข้อมูลประกอบ!F35=DATA!$A$8,DATA!$B$8))))))))</f>
        <v>2500</v>
      </c>
      <c r="P35" s="28">
        <f t="shared" si="11"/>
        <v>30000</v>
      </c>
      <c r="Q35" s="24">
        <f>IF($F35=DATA!$A$1,DATA!$D$1,IF(ตย.ข้อมูลประกอบ!$F35=DATA!$A$2,DATA!$D$2,IF(ตย.ข้อมูลประกอบ!$F35=DATA!$A$3,DATA!$D$3,IF(ตย.ข้อมูลประกอบ!$F35=DATA!$A$4,DATA!$D$4,IF(ตย.ข้อมูลประกอบ!$F35=DATA!$A$5,DATA!$D$5,IF(ตย.ข้อมูลประกอบ!$F35=DATA!$A$6,DATA!$B$6,IF(ตย.ข้อมูลประกอบ!$F35=DATA!$A$7,DATA!$D$7,IF(ตย.ข้อมูลประกอบ!$F35=DATA!$A$8,DATA!$D$8))))))))</f>
        <v>0</v>
      </c>
      <c r="R35" s="24">
        <f>IF($F35=DATA!$A$1,DATA!$D$1,IF(ตย.ข้อมูลประกอบ!$F35=DATA!$A$2,DATA!$D$2,IF(ตย.ข้อมูลประกอบ!$F35=DATA!$A$3,DATA!$D$3,IF(ตย.ข้อมูลประกอบ!$F35=DATA!$A$4,DATA!$D$4,IF(ตย.ข้อมูลประกอบ!$F35=DATA!$A$5,DATA!$D$5,IF(ตย.ข้อมูลประกอบ!$F35=DATA!$A$6,DATA!$C$6,IF(ตย.ข้อมูลประกอบ!$F35=DATA!$A$7,DATA!$D$7,IF(ตย.ข้อมูลประกอบ!$F35=DATA!$A$8,DATA!$D$8))))))))</f>
        <v>0</v>
      </c>
      <c r="S35" s="24">
        <f>IF($F35=DATA!$A$1,DATA!$D$1,IF(ตย.ข้อมูลประกอบ!$F35=DATA!$A$2,DATA!$D$2,IF(ตย.ข้อมูลประกอบ!$F35=DATA!$A$3,DATA!$D$3,IF(ตย.ข้อมูลประกอบ!$F35=DATA!$A$4,DATA!$D$4,IF(ตย.ข้อมูลประกอบ!$F35=DATA!$A$5,DATA!$D$5,IF(ตย.ข้อมูลประกอบ!$F35=DATA!$A$6,DATA!$E$6,IF(ตย.ข้อมูลประกอบ!$F35=DATA!$A$7,DATA!$D$7,IF(ตย.ข้อมูลประกอบ!$F35=DATA!$A$8,DATA!$D$8))))))))</f>
        <v>0</v>
      </c>
      <c r="T35" s="29">
        <f t="shared" si="12"/>
        <v>0</v>
      </c>
      <c r="U35" s="24">
        <f>IF($F35=DATA!$A$1,DATA!$D$1,IF(ตย.ข้อมูลประกอบ!$F35=DATA!$A$2,DATA!$D$2,IF(ตย.ข้อมูลประกอบ!$F35=DATA!$A$3,DATA!$D$3,IF(ตย.ข้อมูลประกอบ!$F35=DATA!$A$4,DATA!$D$4,IF(ตย.ข้อมูลประกอบ!$F35=DATA!$A$5,DATA!$D$5,IF(ตย.ข้อมูลประกอบ!$F35=DATA!$A$6,DATA!$D$6,IF(ตย.ข้อมูลประกอบ!$F35=DATA!$A$7,DATA!$B$7,IF(ตย.ข้อมูลประกอบ!$F35=DATA!$A$8,DATA!$D$8))))))))</f>
        <v>0</v>
      </c>
      <c r="V35" s="24">
        <f>IF($F35=DATA!$A$1,DATA!$D$1,IF(ตย.ข้อมูลประกอบ!$F35=DATA!$A$2,DATA!$D$2,IF(ตย.ข้อมูลประกอบ!$F35=DATA!$A$3,DATA!$D$3,IF(ตย.ข้อมูลประกอบ!$F35=DATA!$A$4,DATA!$D$4,IF(ตย.ข้อมูลประกอบ!$F35=DATA!$A$5,DATA!$D$5,IF(ตย.ข้อมูลประกอบ!$F35=DATA!$A$6,DATA!$D$6,IF(ตย.ข้อมูลประกอบ!$F35=DATA!$A$7,DATA!$C$7,IF(ตย.ข้อมูลประกอบ!$F35=DATA!$A$8,DATA!$D$8))))))))</f>
        <v>0</v>
      </c>
      <c r="W35" s="30">
        <f t="shared" si="13"/>
        <v>0</v>
      </c>
      <c r="X35" s="25">
        <f t="shared" si="14"/>
        <v>226200</v>
      </c>
    </row>
    <row r="36" spans="1:24" ht="48" x14ac:dyDescent="0.8">
      <c r="A36" s="55">
        <v>28</v>
      </c>
      <c r="B36" s="25" t="s">
        <v>85</v>
      </c>
      <c r="C36" s="24" t="s">
        <v>103</v>
      </c>
      <c r="D36" s="24" t="s">
        <v>71</v>
      </c>
      <c r="E36" s="25" t="s">
        <v>105</v>
      </c>
      <c r="F36" s="52" t="s">
        <v>16</v>
      </c>
      <c r="G36" s="24">
        <v>15000</v>
      </c>
      <c r="H36" s="24">
        <f t="shared" si="5"/>
        <v>600</v>
      </c>
      <c r="I36" s="24">
        <f t="shared" si="6"/>
        <v>15600</v>
      </c>
      <c r="J36" s="24">
        <f t="shared" si="7"/>
        <v>780</v>
      </c>
      <c r="K36" s="24">
        <f t="shared" si="8"/>
        <v>750</v>
      </c>
      <c r="L36" s="26">
        <f t="shared" si="9"/>
        <v>196200</v>
      </c>
      <c r="M36" s="24">
        <f>IF(F36=DATA!$A$1,DATA!$D$1,IF(ตย.ข้อมูลประกอบ!F36=DATA!$A$2,DATA!$D$2,IF(ตย.ข้อมูลประกอบ!F36=DATA!$A$3,DATA!$D$3,IF(ตย.ข้อมูลประกอบ!F36=DATA!$A$4,DATA!$D$4,IF(ตย.ข้อมูลประกอบ!F36=DATA!$A$5,DATA!$B$5,IF(ตย.ข้อมูลประกอบ!F36=DATA!$A$6,DATA!$D$6,IF(ตย.ข้อมูลประกอบ!F36=DATA!$A$7,DATA!$D$7,IF(ตย.ข้อมูลประกอบ!F36=DATA!$A$8,DATA!$D$8))))))))</f>
        <v>0</v>
      </c>
      <c r="N36" s="27">
        <f t="shared" si="10"/>
        <v>0</v>
      </c>
      <c r="O36" s="28">
        <f>IF(F36=DATA!$A$1,DATA!$C$1,IF(ตย.ข้อมูลประกอบ!F36=DATA!$A$2,DATA!$C$2,IF(ตย.ข้อมูลประกอบ!F36=DATA!$A$3,DATA!$C$3,IF(ตย.ข้อมูลประกอบ!F36=DATA!$A$4,DATA!$C$4,IF(ตย.ข้อมูลประกอบ!F36=DATA!$A$5,DATA!$C$5,IF(ตย.ข้อมูลประกอบ!F36=DATA!$A$6,DATA!$D$6,IF(ตย.ข้อมูลประกอบ!F36=DATA!$A$7,DATA!$D$7,IF(ตย.ข้อมูลประกอบ!F36=DATA!$A$8,DATA!$B$8))))))))</f>
        <v>2500</v>
      </c>
      <c r="P36" s="28">
        <f t="shared" si="11"/>
        <v>30000</v>
      </c>
      <c r="Q36" s="24">
        <f>IF($F36=DATA!$A$1,DATA!$D$1,IF(ตย.ข้อมูลประกอบ!$F36=DATA!$A$2,DATA!$D$2,IF(ตย.ข้อมูลประกอบ!$F36=DATA!$A$3,DATA!$D$3,IF(ตย.ข้อมูลประกอบ!$F36=DATA!$A$4,DATA!$D$4,IF(ตย.ข้อมูลประกอบ!$F36=DATA!$A$5,DATA!$D$5,IF(ตย.ข้อมูลประกอบ!$F36=DATA!$A$6,DATA!$B$6,IF(ตย.ข้อมูลประกอบ!$F36=DATA!$A$7,DATA!$D$7,IF(ตย.ข้อมูลประกอบ!$F36=DATA!$A$8,DATA!$D$8))))))))</f>
        <v>0</v>
      </c>
      <c r="R36" s="24">
        <f>IF($F36=DATA!$A$1,DATA!$D$1,IF(ตย.ข้อมูลประกอบ!$F36=DATA!$A$2,DATA!$D$2,IF(ตย.ข้อมูลประกอบ!$F36=DATA!$A$3,DATA!$D$3,IF(ตย.ข้อมูลประกอบ!$F36=DATA!$A$4,DATA!$D$4,IF(ตย.ข้อมูลประกอบ!$F36=DATA!$A$5,DATA!$D$5,IF(ตย.ข้อมูลประกอบ!$F36=DATA!$A$6,DATA!$C$6,IF(ตย.ข้อมูลประกอบ!$F36=DATA!$A$7,DATA!$D$7,IF(ตย.ข้อมูลประกอบ!$F36=DATA!$A$8,DATA!$D$8))))))))</f>
        <v>0</v>
      </c>
      <c r="S36" s="24">
        <f>IF($F36=DATA!$A$1,DATA!$D$1,IF(ตย.ข้อมูลประกอบ!$F36=DATA!$A$2,DATA!$D$2,IF(ตย.ข้อมูลประกอบ!$F36=DATA!$A$3,DATA!$D$3,IF(ตย.ข้อมูลประกอบ!$F36=DATA!$A$4,DATA!$D$4,IF(ตย.ข้อมูลประกอบ!$F36=DATA!$A$5,DATA!$D$5,IF(ตย.ข้อมูลประกอบ!$F36=DATA!$A$6,DATA!$E$6,IF(ตย.ข้อมูลประกอบ!$F36=DATA!$A$7,DATA!$D$7,IF(ตย.ข้อมูลประกอบ!$F36=DATA!$A$8,DATA!$D$8))))))))</f>
        <v>0</v>
      </c>
      <c r="T36" s="29">
        <f t="shared" si="12"/>
        <v>0</v>
      </c>
      <c r="U36" s="24">
        <f>IF($F36=DATA!$A$1,DATA!$D$1,IF(ตย.ข้อมูลประกอบ!$F36=DATA!$A$2,DATA!$D$2,IF(ตย.ข้อมูลประกอบ!$F36=DATA!$A$3,DATA!$D$3,IF(ตย.ข้อมูลประกอบ!$F36=DATA!$A$4,DATA!$D$4,IF(ตย.ข้อมูลประกอบ!$F36=DATA!$A$5,DATA!$D$5,IF(ตย.ข้อมูลประกอบ!$F36=DATA!$A$6,DATA!$D$6,IF(ตย.ข้อมูลประกอบ!$F36=DATA!$A$7,DATA!$B$7,IF(ตย.ข้อมูลประกอบ!$F36=DATA!$A$8,DATA!$D$8))))))))</f>
        <v>0</v>
      </c>
      <c r="V36" s="24">
        <f>IF($F36=DATA!$A$1,DATA!$D$1,IF(ตย.ข้อมูลประกอบ!$F36=DATA!$A$2,DATA!$D$2,IF(ตย.ข้อมูลประกอบ!$F36=DATA!$A$3,DATA!$D$3,IF(ตย.ข้อมูลประกอบ!$F36=DATA!$A$4,DATA!$D$4,IF(ตย.ข้อมูลประกอบ!$F36=DATA!$A$5,DATA!$D$5,IF(ตย.ข้อมูลประกอบ!$F36=DATA!$A$6,DATA!$D$6,IF(ตย.ข้อมูลประกอบ!$F36=DATA!$A$7,DATA!$C$7,IF(ตย.ข้อมูลประกอบ!$F36=DATA!$A$8,DATA!$D$8))))))))</f>
        <v>0</v>
      </c>
      <c r="W36" s="30">
        <f t="shared" si="13"/>
        <v>0</v>
      </c>
      <c r="X36" s="25">
        <f t="shared" si="14"/>
        <v>226200</v>
      </c>
    </row>
    <row r="37" spans="1:24" ht="48" x14ac:dyDescent="0.8">
      <c r="A37" s="55">
        <v>29</v>
      </c>
      <c r="B37" s="25" t="s">
        <v>106</v>
      </c>
      <c r="C37" s="24" t="s">
        <v>70</v>
      </c>
      <c r="D37" s="24" t="s">
        <v>71</v>
      </c>
      <c r="E37" s="25" t="s">
        <v>107</v>
      </c>
      <c r="F37" s="52" t="s">
        <v>18</v>
      </c>
      <c r="G37" s="24">
        <v>22880</v>
      </c>
      <c r="H37" s="24">
        <f t="shared" si="5"/>
        <v>915.2</v>
      </c>
      <c r="I37" s="24">
        <f t="shared" si="6"/>
        <v>23795.200000000001</v>
      </c>
      <c r="J37" s="24">
        <f t="shared" si="7"/>
        <v>1189.76</v>
      </c>
      <c r="K37" s="24">
        <f t="shared" si="8"/>
        <v>750</v>
      </c>
      <c r="L37" s="26">
        <f t="shared" si="9"/>
        <v>294542.40000000002</v>
      </c>
      <c r="M37" s="24">
        <f>IF(F37=DATA!$A$1,DATA!$D$1,IF(ตย.ข้อมูลประกอบ!F37=DATA!$A$2,DATA!$D$2,IF(ตย.ข้อมูลประกอบ!F37=DATA!$A$3,DATA!$D$3,IF(ตย.ข้อมูลประกอบ!F37=DATA!$A$4,DATA!$D$4,IF(ตย.ข้อมูลประกอบ!F37=DATA!$A$5,DATA!$B$5,IF(ตย.ข้อมูลประกอบ!F37=DATA!$A$6,DATA!$D$6,IF(ตย.ข้อมูลประกอบ!F37=DATA!$A$7,DATA!$D$7,IF(ตย.ข้อมูลประกอบ!F37=DATA!$A$8,DATA!$D$8))))))))</f>
        <v>0</v>
      </c>
      <c r="N37" s="27">
        <f t="shared" si="10"/>
        <v>0</v>
      </c>
      <c r="O37" s="28">
        <f>IF(F37=DATA!$A$1,DATA!$C$1,IF(ตย.ข้อมูลประกอบ!F37=DATA!$A$2,DATA!$C$2,IF(ตย.ข้อมูลประกอบ!F37=DATA!$A$3,DATA!$C$3,IF(ตย.ข้อมูลประกอบ!F37=DATA!$A$4,DATA!$C$4,IF(ตย.ข้อมูลประกอบ!F37=DATA!$A$5,DATA!$C$5,IF(ตย.ข้อมูลประกอบ!F37=DATA!$A$6,DATA!$D$6,IF(ตย.ข้อมูลประกอบ!F37=DATA!$A$7,DATA!$D$7,IF(ตย.ข้อมูลประกอบ!F37=DATA!$A$8,DATA!$B$8))))))))</f>
        <v>2500</v>
      </c>
      <c r="P37" s="28">
        <f t="shared" si="11"/>
        <v>30000</v>
      </c>
      <c r="Q37" s="24">
        <f>IF($F37=DATA!$A$1,DATA!$D$1,IF(ตย.ข้อมูลประกอบ!$F37=DATA!$A$2,DATA!$D$2,IF(ตย.ข้อมูลประกอบ!$F37=DATA!$A$3,DATA!$D$3,IF(ตย.ข้อมูลประกอบ!$F37=DATA!$A$4,DATA!$D$4,IF(ตย.ข้อมูลประกอบ!$F37=DATA!$A$5,DATA!$D$5,IF(ตย.ข้อมูลประกอบ!$F37=DATA!$A$6,DATA!$B$6,IF(ตย.ข้อมูลประกอบ!$F37=DATA!$A$7,DATA!$D$7,IF(ตย.ข้อมูลประกอบ!$F37=DATA!$A$8,DATA!$D$8))))))))</f>
        <v>0</v>
      </c>
      <c r="R37" s="24">
        <f>IF($F37=DATA!$A$1,DATA!$D$1,IF(ตย.ข้อมูลประกอบ!$F37=DATA!$A$2,DATA!$D$2,IF(ตย.ข้อมูลประกอบ!$F37=DATA!$A$3,DATA!$D$3,IF(ตย.ข้อมูลประกอบ!$F37=DATA!$A$4,DATA!$D$4,IF(ตย.ข้อมูลประกอบ!$F37=DATA!$A$5,DATA!$D$5,IF(ตย.ข้อมูลประกอบ!$F37=DATA!$A$6,DATA!$C$6,IF(ตย.ข้อมูลประกอบ!$F37=DATA!$A$7,DATA!$D$7,IF(ตย.ข้อมูลประกอบ!$F37=DATA!$A$8,DATA!$D$8))))))))</f>
        <v>0</v>
      </c>
      <c r="S37" s="24">
        <f>IF($F37=DATA!$A$1,DATA!$D$1,IF(ตย.ข้อมูลประกอบ!$F37=DATA!$A$2,DATA!$D$2,IF(ตย.ข้อมูลประกอบ!$F37=DATA!$A$3,DATA!$D$3,IF(ตย.ข้อมูลประกอบ!$F37=DATA!$A$4,DATA!$D$4,IF(ตย.ข้อมูลประกอบ!$F37=DATA!$A$5,DATA!$D$5,IF(ตย.ข้อมูลประกอบ!$F37=DATA!$A$6,DATA!$E$6,IF(ตย.ข้อมูลประกอบ!$F37=DATA!$A$7,DATA!$D$7,IF(ตย.ข้อมูลประกอบ!$F37=DATA!$A$8,DATA!$D$8))))))))</f>
        <v>0</v>
      </c>
      <c r="T37" s="29">
        <f t="shared" si="12"/>
        <v>0</v>
      </c>
      <c r="U37" s="24">
        <f>IF($F37=DATA!$A$1,DATA!$D$1,IF(ตย.ข้อมูลประกอบ!$F37=DATA!$A$2,DATA!$D$2,IF(ตย.ข้อมูลประกอบ!$F37=DATA!$A$3,DATA!$D$3,IF(ตย.ข้อมูลประกอบ!$F37=DATA!$A$4,DATA!$D$4,IF(ตย.ข้อมูลประกอบ!$F37=DATA!$A$5,DATA!$D$5,IF(ตย.ข้อมูลประกอบ!$F37=DATA!$A$6,DATA!$D$6,IF(ตย.ข้อมูลประกอบ!$F37=DATA!$A$7,DATA!$B$7,IF(ตย.ข้อมูลประกอบ!$F37=DATA!$A$8,DATA!$D$8))))))))</f>
        <v>0</v>
      </c>
      <c r="V37" s="24">
        <f>IF($F37=DATA!$A$1,DATA!$D$1,IF(ตย.ข้อมูลประกอบ!$F37=DATA!$A$2,DATA!$D$2,IF(ตย.ข้อมูลประกอบ!$F37=DATA!$A$3,DATA!$D$3,IF(ตย.ข้อมูลประกอบ!$F37=DATA!$A$4,DATA!$D$4,IF(ตย.ข้อมูลประกอบ!$F37=DATA!$A$5,DATA!$D$5,IF(ตย.ข้อมูลประกอบ!$F37=DATA!$A$6,DATA!$D$6,IF(ตย.ข้อมูลประกอบ!$F37=DATA!$A$7,DATA!$C$7,IF(ตย.ข้อมูลประกอบ!$F37=DATA!$A$8,DATA!$D$8))))))))</f>
        <v>0</v>
      </c>
      <c r="W37" s="30">
        <f t="shared" si="13"/>
        <v>0</v>
      </c>
      <c r="X37" s="25">
        <f t="shared" si="14"/>
        <v>324542.40000000002</v>
      </c>
    </row>
    <row r="38" spans="1:24" ht="48" x14ac:dyDescent="0.8">
      <c r="A38" s="55">
        <v>30</v>
      </c>
      <c r="B38" s="25" t="s">
        <v>106</v>
      </c>
      <c r="C38" s="24" t="s">
        <v>70</v>
      </c>
      <c r="D38" s="24" t="s">
        <v>71</v>
      </c>
      <c r="E38" s="25" t="s">
        <v>108</v>
      </c>
      <c r="F38" s="52" t="s">
        <v>16</v>
      </c>
      <c r="G38" s="24">
        <v>22410</v>
      </c>
      <c r="H38" s="24">
        <f t="shared" si="5"/>
        <v>896.4</v>
      </c>
      <c r="I38" s="24">
        <f t="shared" si="6"/>
        <v>23306.400000000001</v>
      </c>
      <c r="J38" s="24">
        <f t="shared" si="7"/>
        <v>1165.3200000000002</v>
      </c>
      <c r="K38" s="24">
        <f t="shared" si="8"/>
        <v>750</v>
      </c>
      <c r="L38" s="26">
        <f t="shared" si="9"/>
        <v>288676.80000000005</v>
      </c>
      <c r="M38" s="24">
        <f>IF(F38=DATA!$A$1,DATA!$D$1,IF(ตย.ข้อมูลประกอบ!F38=DATA!$A$2,DATA!$D$2,IF(ตย.ข้อมูลประกอบ!F38=DATA!$A$3,DATA!$D$3,IF(ตย.ข้อมูลประกอบ!F38=DATA!$A$4,DATA!$D$4,IF(ตย.ข้อมูลประกอบ!F38=DATA!$A$5,DATA!$B$5,IF(ตย.ข้อมูลประกอบ!F38=DATA!$A$6,DATA!$D$6,IF(ตย.ข้อมูลประกอบ!F38=DATA!$A$7,DATA!$D$7,IF(ตย.ข้อมูลประกอบ!F38=DATA!$A$8,DATA!$D$8))))))))</f>
        <v>0</v>
      </c>
      <c r="N38" s="27">
        <f t="shared" si="10"/>
        <v>0</v>
      </c>
      <c r="O38" s="28">
        <f>IF(F38=DATA!$A$1,DATA!$C$1,IF(ตย.ข้อมูลประกอบ!F38=DATA!$A$2,DATA!$C$2,IF(ตย.ข้อมูลประกอบ!F38=DATA!$A$3,DATA!$C$3,IF(ตย.ข้อมูลประกอบ!F38=DATA!$A$4,DATA!$C$4,IF(ตย.ข้อมูลประกอบ!F38=DATA!$A$5,DATA!$C$5,IF(ตย.ข้อมูลประกอบ!F38=DATA!$A$6,DATA!$D$6,IF(ตย.ข้อมูลประกอบ!F38=DATA!$A$7,DATA!$D$7,IF(ตย.ข้อมูลประกอบ!F38=DATA!$A$8,DATA!$B$8))))))))</f>
        <v>2500</v>
      </c>
      <c r="P38" s="28">
        <f t="shared" si="11"/>
        <v>30000</v>
      </c>
      <c r="Q38" s="24">
        <f>IF($F38=DATA!$A$1,DATA!$D$1,IF(ตย.ข้อมูลประกอบ!$F38=DATA!$A$2,DATA!$D$2,IF(ตย.ข้อมูลประกอบ!$F38=DATA!$A$3,DATA!$D$3,IF(ตย.ข้อมูลประกอบ!$F38=DATA!$A$4,DATA!$D$4,IF(ตย.ข้อมูลประกอบ!$F38=DATA!$A$5,DATA!$D$5,IF(ตย.ข้อมูลประกอบ!$F38=DATA!$A$6,DATA!$B$6,IF(ตย.ข้อมูลประกอบ!$F38=DATA!$A$7,DATA!$D$7,IF(ตย.ข้อมูลประกอบ!$F38=DATA!$A$8,DATA!$D$8))))))))</f>
        <v>0</v>
      </c>
      <c r="R38" s="24">
        <f>IF($F38=DATA!$A$1,DATA!$D$1,IF(ตย.ข้อมูลประกอบ!$F38=DATA!$A$2,DATA!$D$2,IF(ตย.ข้อมูลประกอบ!$F38=DATA!$A$3,DATA!$D$3,IF(ตย.ข้อมูลประกอบ!$F38=DATA!$A$4,DATA!$D$4,IF(ตย.ข้อมูลประกอบ!$F38=DATA!$A$5,DATA!$D$5,IF(ตย.ข้อมูลประกอบ!$F38=DATA!$A$6,DATA!$C$6,IF(ตย.ข้อมูลประกอบ!$F38=DATA!$A$7,DATA!$D$7,IF(ตย.ข้อมูลประกอบ!$F38=DATA!$A$8,DATA!$D$8))))))))</f>
        <v>0</v>
      </c>
      <c r="S38" s="24">
        <f>IF($F38=DATA!$A$1,DATA!$D$1,IF(ตย.ข้อมูลประกอบ!$F38=DATA!$A$2,DATA!$D$2,IF(ตย.ข้อมูลประกอบ!$F38=DATA!$A$3,DATA!$D$3,IF(ตย.ข้อมูลประกอบ!$F38=DATA!$A$4,DATA!$D$4,IF(ตย.ข้อมูลประกอบ!$F38=DATA!$A$5,DATA!$D$5,IF(ตย.ข้อมูลประกอบ!$F38=DATA!$A$6,DATA!$E$6,IF(ตย.ข้อมูลประกอบ!$F38=DATA!$A$7,DATA!$D$7,IF(ตย.ข้อมูลประกอบ!$F38=DATA!$A$8,DATA!$D$8))))))))</f>
        <v>0</v>
      </c>
      <c r="T38" s="29">
        <f t="shared" si="12"/>
        <v>0</v>
      </c>
      <c r="U38" s="24">
        <f>IF($F38=DATA!$A$1,DATA!$D$1,IF(ตย.ข้อมูลประกอบ!$F38=DATA!$A$2,DATA!$D$2,IF(ตย.ข้อมูลประกอบ!$F38=DATA!$A$3,DATA!$D$3,IF(ตย.ข้อมูลประกอบ!$F38=DATA!$A$4,DATA!$D$4,IF(ตย.ข้อมูลประกอบ!$F38=DATA!$A$5,DATA!$D$5,IF(ตย.ข้อมูลประกอบ!$F38=DATA!$A$6,DATA!$D$6,IF(ตย.ข้อมูลประกอบ!$F38=DATA!$A$7,DATA!$B$7,IF(ตย.ข้อมูลประกอบ!$F38=DATA!$A$8,DATA!$D$8))))))))</f>
        <v>0</v>
      </c>
      <c r="V38" s="24">
        <f>IF($F38=DATA!$A$1,DATA!$D$1,IF(ตย.ข้อมูลประกอบ!$F38=DATA!$A$2,DATA!$D$2,IF(ตย.ข้อมูลประกอบ!$F38=DATA!$A$3,DATA!$D$3,IF(ตย.ข้อมูลประกอบ!$F38=DATA!$A$4,DATA!$D$4,IF(ตย.ข้อมูลประกอบ!$F38=DATA!$A$5,DATA!$D$5,IF(ตย.ข้อมูลประกอบ!$F38=DATA!$A$6,DATA!$D$6,IF(ตย.ข้อมูลประกอบ!$F38=DATA!$A$7,DATA!$C$7,IF(ตย.ข้อมูลประกอบ!$F38=DATA!$A$8,DATA!$D$8))))))))</f>
        <v>0</v>
      </c>
      <c r="W38" s="30">
        <f t="shared" si="13"/>
        <v>0</v>
      </c>
      <c r="X38" s="25">
        <f t="shared" si="14"/>
        <v>318676.80000000005</v>
      </c>
    </row>
    <row r="39" spans="1:24" ht="48" x14ac:dyDescent="0.8">
      <c r="A39" s="55">
        <v>31</v>
      </c>
      <c r="B39" s="25" t="s">
        <v>106</v>
      </c>
      <c r="C39" s="24" t="s">
        <v>70</v>
      </c>
      <c r="D39" s="24" t="s">
        <v>71</v>
      </c>
      <c r="E39" s="25" t="s">
        <v>109</v>
      </c>
      <c r="F39" s="52" t="s">
        <v>18</v>
      </c>
      <c r="G39" s="24">
        <v>22960</v>
      </c>
      <c r="H39" s="24">
        <f t="shared" si="5"/>
        <v>918.4</v>
      </c>
      <c r="I39" s="24">
        <f t="shared" si="6"/>
        <v>23878.400000000001</v>
      </c>
      <c r="J39" s="24">
        <f t="shared" si="7"/>
        <v>1193.92</v>
      </c>
      <c r="K39" s="24">
        <f t="shared" si="8"/>
        <v>750</v>
      </c>
      <c r="L39" s="26">
        <f t="shared" si="9"/>
        <v>295540.80000000005</v>
      </c>
      <c r="M39" s="24">
        <f>IF(F39=DATA!$A$1,DATA!$D$1,IF(ตย.ข้อมูลประกอบ!F39=DATA!$A$2,DATA!$D$2,IF(ตย.ข้อมูลประกอบ!F39=DATA!$A$3,DATA!$D$3,IF(ตย.ข้อมูลประกอบ!F39=DATA!$A$4,DATA!$D$4,IF(ตย.ข้อมูลประกอบ!F39=DATA!$A$5,DATA!$B$5,IF(ตย.ข้อมูลประกอบ!F39=DATA!$A$6,DATA!$D$6,IF(ตย.ข้อมูลประกอบ!F39=DATA!$A$7,DATA!$D$7,IF(ตย.ข้อมูลประกอบ!F39=DATA!$A$8,DATA!$D$8))))))))</f>
        <v>0</v>
      </c>
      <c r="N39" s="27">
        <f t="shared" si="10"/>
        <v>0</v>
      </c>
      <c r="O39" s="28">
        <f>IF(F39=DATA!$A$1,DATA!$C$1,IF(ตย.ข้อมูลประกอบ!F39=DATA!$A$2,DATA!$C$2,IF(ตย.ข้อมูลประกอบ!F39=DATA!$A$3,DATA!$C$3,IF(ตย.ข้อมูลประกอบ!F39=DATA!$A$4,DATA!$C$4,IF(ตย.ข้อมูลประกอบ!F39=DATA!$A$5,DATA!$C$5,IF(ตย.ข้อมูลประกอบ!F39=DATA!$A$6,DATA!$D$6,IF(ตย.ข้อมูลประกอบ!F39=DATA!$A$7,DATA!$D$7,IF(ตย.ข้อมูลประกอบ!F39=DATA!$A$8,DATA!$B$8))))))))</f>
        <v>2500</v>
      </c>
      <c r="P39" s="28">
        <f t="shared" si="11"/>
        <v>30000</v>
      </c>
      <c r="Q39" s="24">
        <f>IF($F39=DATA!$A$1,DATA!$D$1,IF(ตย.ข้อมูลประกอบ!$F39=DATA!$A$2,DATA!$D$2,IF(ตย.ข้อมูลประกอบ!$F39=DATA!$A$3,DATA!$D$3,IF(ตย.ข้อมูลประกอบ!$F39=DATA!$A$4,DATA!$D$4,IF(ตย.ข้อมูลประกอบ!$F39=DATA!$A$5,DATA!$D$5,IF(ตย.ข้อมูลประกอบ!$F39=DATA!$A$6,DATA!$B$6,IF(ตย.ข้อมูลประกอบ!$F39=DATA!$A$7,DATA!$D$7,IF(ตย.ข้อมูลประกอบ!$F39=DATA!$A$8,DATA!$D$8))))))))</f>
        <v>0</v>
      </c>
      <c r="R39" s="24">
        <f>IF($F39=DATA!$A$1,DATA!$D$1,IF(ตย.ข้อมูลประกอบ!$F39=DATA!$A$2,DATA!$D$2,IF(ตย.ข้อมูลประกอบ!$F39=DATA!$A$3,DATA!$D$3,IF(ตย.ข้อมูลประกอบ!$F39=DATA!$A$4,DATA!$D$4,IF(ตย.ข้อมูลประกอบ!$F39=DATA!$A$5,DATA!$D$5,IF(ตย.ข้อมูลประกอบ!$F39=DATA!$A$6,DATA!$C$6,IF(ตย.ข้อมูลประกอบ!$F39=DATA!$A$7,DATA!$D$7,IF(ตย.ข้อมูลประกอบ!$F39=DATA!$A$8,DATA!$D$8))))))))</f>
        <v>0</v>
      </c>
      <c r="S39" s="24">
        <f>IF($F39=DATA!$A$1,DATA!$D$1,IF(ตย.ข้อมูลประกอบ!$F39=DATA!$A$2,DATA!$D$2,IF(ตย.ข้อมูลประกอบ!$F39=DATA!$A$3,DATA!$D$3,IF(ตย.ข้อมูลประกอบ!$F39=DATA!$A$4,DATA!$D$4,IF(ตย.ข้อมูลประกอบ!$F39=DATA!$A$5,DATA!$D$5,IF(ตย.ข้อมูลประกอบ!$F39=DATA!$A$6,DATA!$E$6,IF(ตย.ข้อมูลประกอบ!$F39=DATA!$A$7,DATA!$D$7,IF(ตย.ข้อมูลประกอบ!$F39=DATA!$A$8,DATA!$D$8))))))))</f>
        <v>0</v>
      </c>
      <c r="T39" s="29">
        <f t="shared" si="12"/>
        <v>0</v>
      </c>
      <c r="U39" s="24">
        <f>IF($F39=DATA!$A$1,DATA!$D$1,IF(ตย.ข้อมูลประกอบ!$F39=DATA!$A$2,DATA!$D$2,IF(ตย.ข้อมูลประกอบ!$F39=DATA!$A$3,DATA!$D$3,IF(ตย.ข้อมูลประกอบ!$F39=DATA!$A$4,DATA!$D$4,IF(ตย.ข้อมูลประกอบ!$F39=DATA!$A$5,DATA!$D$5,IF(ตย.ข้อมูลประกอบ!$F39=DATA!$A$6,DATA!$D$6,IF(ตย.ข้อมูลประกอบ!$F39=DATA!$A$7,DATA!$B$7,IF(ตย.ข้อมูลประกอบ!$F39=DATA!$A$8,DATA!$D$8))))))))</f>
        <v>0</v>
      </c>
      <c r="V39" s="24">
        <f>IF($F39=DATA!$A$1,DATA!$D$1,IF(ตย.ข้อมูลประกอบ!$F39=DATA!$A$2,DATA!$D$2,IF(ตย.ข้อมูลประกอบ!$F39=DATA!$A$3,DATA!$D$3,IF(ตย.ข้อมูลประกอบ!$F39=DATA!$A$4,DATA!$D$4,IF(ตย.ข้อมูลประกอบ!$F39=DATA!$A$5,DATA!$D$5,IF(ตย.ข้อมูลประกอบ!$F39=DATA!$A$6,DATA!$D$6,IF(ตย.ข้อมูลประกอบ!$F39=DATA!$A$7,DATA!$C$7,IF(ตย.ข้อมูลประกอบ!$F39=DATA!$A$8,DATA!$D$8))))))))</f>
        <v>0</v>
      </c>
      <c r="W39" s="30">
        <f t="shared" si="13"/>
        <v>0</v>
      </c>
      <c r="X39" s="25">
        <f t="shared" si="14"/>
        <v>325540.80000000005</v>
      </c>
    </row>
    <row r="40" spans="1:24" ht="48" x14ac:dyDescent="0.8">
      <c r="A40" s="55">
        <v>32</v>
      </c>
      <c r="B40" s="25" t="s">
        <v>106</v>
      </c>
      <c r="C40" s="24" t="s">
        <v>70</v>
      </c>
      <c r="D40" s="24" t="s">
        <v>71</v>
      </c>
      <c r="E40" s="25" t="s">
        <v>110</v>
      </c>
      <c r="F40" s="52" t="s">
        <v>20</v>
      </c>
      <c r="G40" s="24">
        <v>21620</v>
      </c>
      <c r="H40" s="24">
        <f t="shared" si="5"/>
        <v>864.80000000000007</v>
      </c>
      <c r="I40" s="24">
        <f t="shared" si="6"/>
        <v>22484.799999999999</v>
      </c>
      <c r="J40" s="24">
        <f t="shared" si="7"/>
        <v>1124.24</v>
      </c>
      <c r="K40" s="24">
        <f t="shared" si="8"/>
        <v>750</v>
      </c>
      <c r="L40" s="26">
        <f t="shared" si="9"/>
        <v>278817.59999999998</v>
      </c>
      <c r="M40" s="24">
        <f>IF(F40=DATA!$A$1,DATA!$D$1,IF(ตย.ข้อมูลประกอบ!F40=DATA!$A$2,DATA!$D$2,IF(ตย.ข้อมูลประกอบ!F40=DATA!$A$3,DATA!$D$3,IF(ตย.ข้อมูลประกอบ!F40=DATA!$A$4,DATA!$D$4,IF(ตย.ข้อมูลประกอบ!F40=DATA!$A$5,DATA!$B$5,IF(ตย.ข้อมูลประกอบ!F40=DATA!$A$6,DATA!$D$6,IF(ตย.ข้อมูลประกอบ!F40=DATA!$A$7,DATA!$D$7,IF(ตย.ข้อมูลประกอบ!F40=DATA!$A$8,DATA!$D$8))))))))</f>
        <v>0</v>
      </c>
      <c r="N40" s="27">
        <f t="shared" si="10"/>
        <v>0</v>
      </c>
      <c r="O40" s="28">
        <f>IF(F40=DATA!$A$1,DATA!$C$1,IF(ตย.ข้อมูลประกอบ!F40=DATA!$A$2,DATA!$C$2,IF(ตย.ข้อมูลประกอบ!F40=DATA!$A$3,DATA!$C$3,IF(ตย.ข้อมูลประกอบ!F40=DATA!$A$4,DATA!$C$4,IF(ตย.ข้อมูลประกอบ!F40=DATA!$A$5,DATA!$C$5,IF(ตย.ข้อมูลประกอบ!F40=DATA!$A$6,DATA!$D$6,IF(ตย.ข้อมูลประกอบ!F40=DATA!$A$7,DATA!$D$7,IF(ตย.ข้อมูลประกอบ!F40=DATA!$A$8,DATA!$B$8))))))))</f>
        <v>2500</v>
      </c>
      <c r="P40" s="28">
        <f t="shared" si="11"/>
        <v>30000</v>
      </c>
      <c r="Q40" s="24">
        <f>IF($F40=DATA!$A$1,DATA!$D$1,IF(ตย.ข้อมูลประกอบ!$F40=DATA!$A$2,DATA!$D$2,IF(ตย.ข้อมูลประกอบ!$F40=DATA!$A$3,DATA!$D$3,IF(ตย.ข้อมูลประกอบ!$F40=DATA!$A$4,DATA!$D$4,IF(ตย.ข้อมูลประกอบ!$F40=DATA!$A$5,DATA!$D$5,IF(ตย.ข้อมูลประกอบ!$F40=DATA!$A$6,DATA!$B$6,IF(ตย.ข้อมูลประกอบ!$F40=DATA!$A$7,DATA!$D$7,IF(ตย.ข้อมูลประกอบ!$F40=DATA!$A$8,DATA!$D$8))))))))</f>
        <v>0</v>
      </c>
      <c r="R40" s="24">
        <f>IF($F40=DATA!$A$1,DATA!$D$1,IF(ตย.ข้อมูลประกอบ!$F40=DATA!$A$2,DATA!$D$2,IF(ตย.ข้อมูลประกอบ!$F40=DATA!$A$3,DATA!$D$3,IF(ตย.ข้อมูลประกอบ!$F40=DATA!$A$4,DATA!$D$4,IF(ตย.ข้อมูลประกอบ!$F40=DATA!$A$5,DATA!$D$5,IF(ตย.ข้อมูลประกอบ!$F40=DATA!$A$6,DATA!$C$6,IF(ตย.ข้อมูลประกอบ!$F40=DATA!$A$7,DATA!$D$7,IF(ตย.ข้อมูลประกอบ!$F40=DATA!$A$8,DATA!$D$8))))))))</f>
        <v>0</v>
      </c>
      <c r="S40" s="24">
        <f>IF($F40=DATA!$A$1,DATA!$D$1,IF(ตย.ข้อมูลประกอบ!$F40=DATA!$A$2,DATA!$D$2,IF(ตย.ข้อมูลประกอบ!$F40=DATA!$A$3,DATA!$D$3,IF(ตย.ข้อมูลประกอบ!$F40=DATA!$A$4,DATA!$D$4,IF(ตย.ข้อมูลประกอบ!$F40=DATA!$A$5,DATA!$D$5,IF(ตย.ข้อมูลประกอบ!$F40=DATA!$A$6,DATA!$E$6,IF(ตย.ข้อมูลประกอบ!$F40=DATA!$A$7,DATA!$D$7,IF(ตย.ข้อมูลประกอบ!$F40=DATA!$A$8,DATA!$D$8))))))))</f>
        <v>0</v>
      </c>
      <c r="T40" s="29">
        <f t="shared" si="12"/>
        <v>0</v>
      </c>
      <c r="U40" s="24">
        <f>IF($F40=DATA!$A$1,DATA!$D$1,IF(ตย.ข้อมูลประกอบ!$F40=DATA!$A$2,DATA!$D$2,IF(ตย.ข้อมูลประกอบ!$F40=DATA!$A$3,DATA!$D$3,IF(ตย.ข้อมูลประกอบ!$F40=DATA!$A$4,DATA!$D$4,IF(ตย.ข้อมูลประกอบ!$F40=DATA!$A$5,DATA!$D$5,IF(ตย.ข้อมูลประกอบ!$F40=DATA!$A$6,DATA!$D$6,IF(ตย.ข้อมูลประกอบ!$F40=DATA!$A$7,DATA!$B$7,IF(ตย.ข้อมูลประกอบ!$F40=DATA!$A$8,DATA!$D$8))))))))</f>
        <v>0</v>
      </c>
      <c r="V40" s="24">
        <f>IF($F40=DATA!$A$1,DATA!$D$1,IF(ตย.ข้อมูลประกอบ!$F40=DATA!$A$2,DATA!$D$2,IF(ตย.ข้อมูลประกอบ!$F40=DATA!$A$3,DATA!$D$3,IF(ตย.ข้อมูลประกอบ!$F40=DATA!$A$4,DATA!$D$4,IF(ตย.ข้อมูลประกอบ!$F40=DATA!$A$5,DATA!$D$5,IF(ตย.ข้อมูลประกอบ!$F40=DATA!$A$6,DATA!$D$6,IF(ตย.ข้อมูลประกอบ!$F40=DATA!$A$7,DATA!$C$7,IF(ตย.ข้อมูลประกอบ!$F40=DATA!$A$8,DATA!$D$8))))))))</f>
        <v>0</v>
      </c>
      <c r="W40" s="30">
        <f t="shared" si="13"/>
        <v>0</v>
      </c>
      <c r="X40" s="25">
        <f t="shared" si="14"/>
        <v>308817.59999999998</v>
      </c>
    </row>
    <row r="41" spans="1:24" ht="48" x14ac:dyDescent="0.8">
      <c r="A41" s="55">
        <v>33</v>
      </c>
      <c r="B41" s="25" t="s">
        <v>106</v>
      </c>
      <c r="C41" s="24" t="s">
        <v>70</v>
      </c>
      <c r="D41" s="24" t="s">
        <v>71</v>
      </c>
      <c r="E41" s="25" t="s">
        <v>111</v>
      </c>
      <c r="F41" s="52" t="s">
        <v>16</v>
      </c>
      <c r="G41" s="24">
        <v>16980</v>
      </c>
      <c r="H41" s="24">
        <f t="shared" si="5"/>
        <v>679.2</v>
      </c>
      <c r="I41" s="24">
        <f t="shared" si="6"/>
        <v>17659.2</v>
      </c>
      <c r="J41" s="24">
        <f t="shared" si="7"/>
        <v>882.96</v>
      </c>
      <c r="K41" s="24">
        <f t="shared" si="8"/>
        <v>750</v>
      </c>
      <c r="L41" s="26">
        <f t="shared" si="9"/>
        <v>220910.40000000002</v>
      </c>
      <c r="M41" s="24">
        <f>IF(F41=DATA!$A$1,DATA!$D$1,IF(ตย.ข้อมูลประกอบ!F41=DATA!$A$2,DATA!$D$2,IF(ตย.ข้อมูลประกอบ!F41=DATA!$A$3,DATA!$D$3,IF(ตย.ข้อมูลประกอบ!F41=DATA!$A$4,DATA!$D$4,IF(ตย.ข้อมูลประกอบ!F41=DATA!$A$5,DATA!$B$5,IF(ตย.ข้อมูลประกอบ!F41=DATA!$A$6,DATA!$D$6,IF(ตย.ข้อมูลประกอบ!F41=DATA!$A$7,DATA!$D$7,IF(ตย.ข้อมูลประกอบ!F41=DATA!$A$8,DATA!$D$8))))))))</f>
        <v>0</v>
      </c>
      <c r="N41" s="27">
        <f t="shared" si="10"/>
        <v>0</v>
      </c>
      <c r="O41" s="28">
        <f>IF(F41=DATA!$A$1,DATA!$C$1,IF(ตย.ข้อมูลประกอบ!F41=DATA!$A$2,DATA!$C$2,IF(ตย.ข้อมูลประกอบ!F41=DATA!$A$3,DATA!$C$3,IF(ตย.ข้อมูลประกอบ!F41=DATA!$A$4,DATA!$C$4,IF(ตย.ข้อมูลประกอบ!F41=DATA!$A$5,DATA!$C$5,IF(ตย.ข้อมูลประกอบ!F41=DATA!$A$6,DATA!$D$6,IF(ตย.ข้อมูลประกอบ!F41=DATA!$A$7,DATA!$D$7,IF(ตย.ข้อมูลประกอบ!F41=DATA!$A$8,DATA!$B$8))))))))</f>
        <v>2500</v>
      </c>
      <c r="P41" s="28">
        <f t="shared" si="11"/>
        <v>30000</v>
      </c>
      <c r="Q41" s="24">
        <f>IF($F41=DATA!$A$1,DATA!$D$1,IF(ตย.ข้อมูลประกอบ!$F41=DATA!$A$2,DATA!$D$2,IF(ตย.ข้อมูลประกอบ!$F41=DATA!$A$3,DATA!$D$3,IF(ตย.ข้อมูลประกอบ!$F41=DATA!$A$4,DATA!$D$4,IF(ตย.ข้อมูลประกอบ!$F41=DATA!$A$5,DATA!$D$5,IF(ตย.ข้อมูลประกอบ!$F41=DATA!$A$6,DATA!$B$6,IF(ตย.ข้อมูลประกอบ!$F41=DATA!$A$7,DATA!$D$7,IF(ตย.ข้อมูลประกอบ!$F41=DATA!$A$8,DATA!$D$8))))))))</f>
        <v>0</v>
      </c>
      <c r="R41" s="24">
        <f>IF($F41=DATA!$A$1,DATA!$D$1,IF(ตย.ข้อมูลประกอบ!$F41=DATA!$A$2,DATA!$D$2,IF(ตย.ข้อมูลประกอบ!$F41=DATA!$A$3,DATA!$D$3,IF(ตย.ข้อมูลประกอบ!$F41=DATA!$A$4,DATA!$D$4,IF(ตย.ข้อมูลประกอบ!$F41=DATA!$A$5,DATA!$D$5,IF(ตย.ข้อมูลประกอบ!$F41=DATA!$A$6,DATA!$C$6,IF(ตย.ข้อมูลประกอบ!$F41=DATA!$A$7,DATA!$D$7,IF(ตย.ข้อมูลประกอบ!$F41=DATA!$A$8,DATA!$D$8))))))))</f>
        <v>0</v>
      </c>
      <c r="S41" s="24">
        <f>IF($F41=DATA!$A$1,DATA!$D$1,IF(ตย.ข้อมูลประกอบ!$F41=DATA!$A$2,DATA!$D$2,IF(ตย.ข้อมูลประกอบ!$F41=DATA!$A$3,DATA!$D$3,IF(ตย.ข้อมูลประกอบ!$F41=DATA!$A$4,DATA!$D$4,IF(ตย.ข้อมูลประกอบ!$F41=DATA!$A$5,DATA!$D$5,IF(ตย.ข้อมูลประกอบ!$F41=DATA!$A$6,DATA!$E$6,IF(ตย.ข้อมูลประกอบ!$F41=DATA!$A$7,DATA!$D$7,IF(ตย.ข้อมูลประกอบ!$F41=DATA!$A$8,DATA!$D$8))))))))</f>
        <v>0</v>
      </c>
      <c r="T41" s="29">
        <f t="shared" si="12"/>
        <v>0</v>
      </c>
      <c r="U41" s="24">
        <f>IF($F41=DATA!$A$1,DATA!$D$1,IF(ตย.ข้อมูลประกอบ!$F41=DATA!$A$2,DATA!$D$2,IF(ตย.ข้อมูลประกอบ!$F41=DATA!$A$3,DATA!$D$3,IF(ตย.ข้อมูลประกอบ!$F41=DATA!$A$4,DATA!$D$4,IF(ตย.ข้อมูลประกอบ!$F41=DATA!$A$5,DATA!$D$5,IF(ตย.ข้อมูลประกอบ!$F41=DATA!$A$6,DATA!$D$6,IF(ตย.ข้อมูลประกอบ!$F41=DATA!$A$7,DATA!$B$7,IF(ตย.ข้อมูลประกอบ!$F41=DATA!$A$8,DATA!$D$8))))))))</f>
        <v>0</v>
      </c>
      <c r="V41" s="24">
        <f>IF($F41=DATA!$A$1,DATA!$D$1,IF(ตย.ข้อมูลประกอบ!$F41=DATA!$A$2,DATA!$D$2,IF(ตย.ข้อมูลประกอบ!$F41=DATA!$A$3,DATA!$D$3,IF(ตย.ข้อมูลประกอบ!$F41=DATA!$A$4,DATA!$D$4,IF(ตย.ข้อมูลประกอบ!$F41=DATA!$A$5,DATA!$D$5,IF(ตย.ข้อมูลประกอบ!$F41=DATA!$A$6,DATA!$D$6,IF(ตย.ข้อมูลประกอบ!$F41=DATA!$A$7,DATA!$C$7,IF(ตย.ข้อมูลประกอบ!$F41=DATA!$A$8,DATA!$D$8))))))))</f>
        <v>0</v>
      </c>
      <c r="W41" s="30">
        <f t="shared" si="13"/>
        <v>0</v>
      </c>
      <c r="X41" s="25">
        <f t="shared" si="14"/>
        <v>250910.40000000002</v>
      </c>
    </row>
    <row r="42" spans="1:24" ht="48" x14ac:dyDescent="0.8">
      <c r="A42" s="55">
        <v>34</v>
      </c>
      <c r="B42" s="25" t="s">
        <v>106</v>
      </c>
      <c r="C42" s="24" t="s">
        <v>70</v>
      </c>
      <c r="D42" s="24" t="s">
        <v>71</v>
      </c>
      <c r="E42" s="25" t="s">
        <v>112</v>
      </c>
      <c r="F42" s="52" t="s">
        <v>18</v>
      </c>
      <c r="G42" s="24">
        <v>16560</v>
      </c>
      <c r="H42" s="24">
        <f t="shared" si="5"/>
        <v>662.4</v>
      </c>
      <c r="I42" s="24">
        <f t="shared" si="6"/>
        <v>17222.400000000001</v>
      </c>
      <c r="J42" s="24">
        <f t="shared" si="7"/>
        <v>861.12000000000012</v>
      </c>
      <c r="K42" s="24">
        <f t="shared" si="8"/>
        <v>750</v>
      </c>
      <c r="L42" s="26">
        <f t="shared" si="9"/>
        <v>215668.80000000002</v>
      </c>
      <c r="M42" s="24">
        <f>IF(F42=DATA!$A$1,DATA!$D$1,IF(ตย.ข้อมูลประกอบ!F42=DATA!$A$2,DATA!$D$2,IF(ตย.ข้อมูลประกอบ!F42=DATA!$A$3,DATA!$D$3,IF(ตย.ข้อมูลประกอบ!F42=DATA!$A$4,DATA!$D$4,IF(ตย.ข้อมูลประกอบ!F42=DATA!$A$5,DATA!$B$5,IF(ตย.ข้อมูลประกอบ!F42=DATA!$A$6,DATA!$D$6,IF(ตย.ข้อมูลประกอบ!F42=DATA!$A$7,DATA!$D$7,IF(ตย.ข้อมูลประกอบ!F42=DATA!$A$8,DATA!$D$8))))))))</f>
        <v>0</v>
      </c>
      <c r="N42" s="27">
        <f t="shared" si="10"/>
        <v>0</v>
      </c>
      <c r="O42" s="28">
        <f>IF(F42=DATA!$A$1,DATA!$C$1,IF(ตย.ข้อมูลประกอบ!F42=DATA!$A$2,DATA!$C$2,IF(ตย.ข้อมูลประกอบ!F42=DATA!$A$3,DATA!$C$3,IF(ตย.ข้อมูลประกอบ!F42=DATA!$A$4,DATA!$C$4,IF(ตย.ข้อมูลประกอบ!F42=DATA!$A$5,DATA!$C$5,IF(ตย.ข้อมูลประกอบ!F42=DATA!$A$6,DATA!$D$6,IF(ตย.ข้อมูลประกอบ!F42=DATA!$A$7,DATA!$D$7,IF(ตย.ข้อมูลประกอบ!F42=DATA!$A$8,DATA!$B$8))))))))</f>
        <v>2500</v>
      </c>
      <c r="P42" s="28">
        <f t="shared" si="11"/>
        <v>30000</v>
      </c>
      <c r="Q42" s="24">
        <f>IF($F42=DATA!$A$1,DATA!$D$1,IF(ตย.ข้อมูลประกอบ!$F42=DATA!$A$2,DATA!$D$2,IF(ตย.ข้อมูลประกอบ!$F42=DATA!$A$3,DATA!$D$3,IF(ตย.ข้อมูลประกอบ!$F42=DATA!$A$4,DATA!$D$4,IF(ตย.ข้อมูลประกอบ!$F42=DATA!$A$5,DATA!$D$5,IF(ตย.ข้อมูลประกอบ!$F42=DATA!$A$6,DATA!$B$6,IF(ตย.ข้อมูลประกอบ!$F42=DATA!$A$7,DATA!$D$7,IF(ตย.ข้อมูลประกอบ!$F42=DATA!$A$8,DATA!$D$8))))))))</f>
        <v>0</v>
      </c>
      <c r="R42" s="24">
        <f>IF($F42=DATA!$A$1,DATA!$D$1,IF(ตย.ข้อมูลประกอบ!$F42=DATA!$A$2,DATA!$D$2,IF(ตย.ข้อมูลประกอบ!$F42=DATA!$A$3,DATA!$D$3,IF(ตย.ข้อมูลประกอบ!$F42=DATA!$A$4,DATA!$D$4,IF(ตย.ข้อมูลประกอบ!$F42=DATA!$A$5,DATA!$D$5,IF(ตย.ข้อมูลประกอบ!$F42=DATA!$A$6,DATA!$C$6,IF(ตย.ข้อมูลประกอบ!$F42=DATA!$A$7,DATA!$D$7,IF(ตย.ข้อมูลประกอบ!$F42=DATA!$A$8,DATA!$D$8))))))))</f>
        <v>0</v>
      </c>
      <c r="S42" s="24">
        <f>IF($F42=DATA!$A$1,DATA!$D$1,IF(ตย.ข้อมูลประกอบ!$F42=DATA!$A$2,DATA!$D$2,IF(ตย.ข้อมูลประกอบ!$F42=DATA!$A$3,DATA!$D$3,IF(ตย.ข้อมูลประกอบ!$F42=DATA!$A$4,DATA!$D$4,IF(ตย.ข้อมูลประกอบ!$F42=DATA!$A$5,DATA!$D$5,IF(ตย.ข้อมูลประกอบ!$F42=DATA!$A$6,DATA!$E$6,IF(ตย.ข้อมูลประกอบ!$F42=DATA!$A$7,DATA!$D$7,IF(ตย.ข้อมูลประกอบ!$F42=DATA!$A$8,DATA!$D$8))))))))</f>
        <v>0</v>
      </c>
      <c r="T42" s="29">
        <f t="shared" si="12"/>
        <v>0</v>
      </c>
      <c r="U42" s="24">
        <f>IF($F42=DATA!$A$1,DATA!$D$1,IF(ตย.ข้อมูลประกอบ!$F42=DATA!$A$2,DATA!$D$2,IF(ตย.ข้อมูลประกอบ!$F42=DATA!$A$3,DATA!$D$3,IF(ตย.ข้อมูลประกอบ!$F42=DATA!$A$4,DATA!$D$4,IF(ตย.ข้อมูลประกอบ!$F42=DATA!$A$5,DATA!$D$5,IF(ตย.ข้อมูลประกอบ!$F42=DATA!$A$6,DATA!$D$6,IF(ตย.ข้อมูลประกอบ!$F42=DATA!$A$7,DATA!$B$7,IF(ตย.ข้อมูลประกอบ!$F42=DATA!$A$8,DATA!$D$8))))))))</f>
        <v>0</v>
      </c>
      <c r="V42" s="24">
        <f>IF($F42=DATA!$A$1,DATA!$D$1,IF(ตย.ข้อมูลประกอบ!$F42=DATA!$A$2,DATA!$D$2,IF(ตย.ข้อมูลประกอบ!$F42=DATA!$A$3,DATA!$D$3,IF(ตย.ข้อมูลประกอบ!$F42=DATA!$A$4,DATA!$D$4,IF(ตย.ข้อมูลประกอบ!$F42=DATA!$A$5,DATA!$D$5,IF(ตย.ข้อมูลประกอบ!$F42=DATA!$A$6,DATA!$D$6,IF(ตย.ข้อมูลประกอบ!$F42=DATA!$A$7,DATA!$C$7,IF(ตย.ข้อมูลประกอบ!$F42=DATA!$A$8,DATA!$D$8))))))))</f>
        <v>0</v>
      </c>
      <c r="W42" s="30">
        <f t="shared" si="13"/>
        <v>0</v>
      </c>
      <c r="X42" s="25">
        <f t="shared" si="14"/>
        <v>245668.80000000002</v>
      </c>
    </row>
    <row r="43" spans="1:24" x14ac:dyDescent="0.8">
      <c r="A43" s="55">
        <v>35</v>
      </c>
      <c r="B43" s="25" t="s">
        <v>106</v>
      </c>
      <c r="C43" s="24" t="s">
        <v>74</v>
      </c>
      <c r="D43" s="24" t="s">
        <v>71</v>
      </c>
      <c r="E43" s="25" t="s">
        <v>113</v>
      </c>
      <c r="F43" s="52" t="s">
        <v>26</v>
      </c>
      <c r="G43" s="24"/>
      <c r="H43" s="24">
        <f t="shared" si="5"/>
        <v>0</v>
      </c>
      <c r="I43" s="24">
        <f t="shared" si="6"/>
        <v>0</v>
      </c>
      <c r="J43" s="24">
        <f t="shared" si="7"/>
        <v>0</v>
      </c>
      <c r="K43" s="24">
        <f t="shared" si="8"/>
        <v>0</v>
      </c>
      <c r="L43" s="26">
        <f t="shared" si="9"/>
        <v>0</v>
      </c>
      <c r="M43" s="24">
        <f>IF(F43=DATA!$A$1,DATA!$D$1,IF(ตย.ข้อมูลประกอบ!F43=DATA!$A$2,DATA!$D$2,IF(ตย.ข้อมูลประกอบ!F43=DATA!$A$3,DATA!$D$3,IF(ตย.ข้อมูลประกอบ!F43=DATA!$A$4,DATA!$D$4,IF(ตย.ข้อมูลประกอบ!F43=DATA!$A$5,DATA!$B$5,IF(ตย.ข้อมูลประกอบ!F43=DATA!$A$6,DATA!$D$6,IF(ตย.ข้อมูลประกอบ!F43=DATA!$A$7,DATA!$D$7,IF(ตย.ข้อมูลประกอบ!F43=DATA!$A$8,DATA!$D$8))))))))</f>
        <v>0</v>
      </c>
      <c r="N43" s="27">
        <f t="shared" si="10"/>
        <v>0</v>
      </c>
      <c r="O43" s="28">
        <f>IF(F43=DATA!$A$1,DATA!$C$1,IF(ตย.ข้อมูลประกอบ!F43=DATA!$A$2,DATA!$C$2,IF(ตย.ข้อมูลประกอบ!F43=DATA!$A$3,DATA!$C$3,IF(ตย.ข้อมูลประกอบ!F43=DATA!$A$4,DATA!$C$4,IF(ตย.ข้อมูลประกอบ!F43=DATA!$A$5,DATA!$C$5,IF(ตย.ข้อมูลประกอบ!F43=DATA!$A$6,DATA!$D$6,IF(ตย.ข้อมูลประกอบ!F43=DATA!$A$7,DATA!$D$7,IF(ตย.ข้อมูลประกอบ!F43=DATA!$A$8,DATA!$B$8))))))))</f>
        <v>0</v>
      </c>
      <c r="P43" s="28">
        <f t="shared" si="11"/>
        <v>0</v>
      </c>
      <c r="Q43" s="24">
        <f>IF($F43=DATA!$A$1,DATA!$D$1,IF(ตย.ข้อมูลประกอบ!$F43=DATA!$A$2,DATA!$D$2,IF(ตย.ข้อมูลประกอบ!$F43=DATA!$A$3,DATA!$D$3,IF(ตย.ข้อมูลประกอบ!$F43=DATA!$A$4,DATA!$D$4,IF(ตย.ข้อมูลประกอบ!$F43=DATA!$A$5,DATA!$D$5,IF(ตย.ข้อมูลประกอบ!$F43=DATA!$A$6,DATA!$B$6,IF(ตย.ข้อมูลประกอบ!$F43=DATA!$A$7,DATA!$D$7,IF(ตย.ข้อมูลประกอบ!$F43=DATA!$A$8,DATA!$D$8))))))))</f>
        <v>8</v>
      </c>
      <c r="R43" s="24">
        <f>IF($F43=DATA!$A$1,DATA!$D$1,IF(ตย.ข้อมูลประกอบ!$F43=DATA!$A$2,DATA!$D$2,IF(ตย.ข้อมูลประกอบ!$F43=DATA!$A$3,DATA!$D$3,IF(ตย.ข้อมูลประกอบ!$F43=DATA!$A$4,DATA!$D$4,IF(ตย.ข้อมูลประกอบ!$F43=DATA!$A$5,DATA!$D$5,IF(ตย.ข้อมูลประกอบ!$F43=DATA!$A$6,DATA!$C$6,IF(ตย.ข้อมูลประกอบ!$F43=DATA!$A$7,DATA!$D$7,IF(ตย.ข้อมูลประกอบ!$F43=DATA!$A$8,DATA!$D$8))))))))</f>
        <v>80</v>
      </c>
      <c r="S43" s="24">
        <f>IF($F43=DATA!$A$1,DATA!$D$1,IF(ตย.ข้อมูลประกอบ!$F43=DATA!$A$2,DATA!$D$2,IF(ตย.ข้อมูลประกอบ!$F43=DATA!$A$3,DATA!$D$3,IF(ตย.ข้อมูลประกอบ!$F43=DATA!$A$4,DATA!$D$4,IF(ตย.ข้อมูลประกอบ!$F43=DATA!$A$5,DATA!$D$5,IF(ตย.ข้อมูลประกอบ!$F43=DATA!$A$6,DATA!$E$6,IF(ตย.ข้อมูลประกอบ!$F43=DATA!$A$7,DATA!$D$7,IF(ตย.ข้อมูลประกอบ!$F43=DATA!$A$8,DATA!$D$8))))))))</f>
        <v>200</v>
      </c>
      <c r="T43" s="29">
        <f t="shared" si="12"/>
        <v>128000</v>
      </c>
      <c r="U43" s="24">
        <f>IF($F43=DATA!$A$1,DATA!$D$1,IF(ตย.ข้อมูลประกอบ!$F43=DATA!$A$2,DATA!$D$2,IF(ตย.ข้อมูลประกอบ!$F43=DATA!$A$3,DATA!$D$3,IF(ตย.ข้อมูลประกอบ!$F43=DATA!$A$4,DATA!$D$4,IF(ตย.ข้อมูลประกอบ!$F43=DATA!$A$5,DATA!$D$5,IF(ตย.ข้อมูลประกอบ!$F43=DATA!$A$6,DATA!$D$6,IF(ตย.ข้อมูลประกอบ!$F43=DATA!$A$7,DATA!$B$7,IF(ตย.ข้อมูลประกอบ!$F43=DATA!$A$8,DATA!$D$8))))))))</f>
        <v>0</v>
      </c>
      <c r="V43" s="24">
        <f>IF($F43=DATA!$A$1,DATA!$D$1,IF(ตย.ข้อมูลประกอบ!$F43=DATA!$A$2,DATA!$D$2,IF(ตย.ข้อมูลประกอบ!$F43=DATA!$A$3,DATA!$D$3,IF(ตย.ข้อมูลประกอบ!$F43=DATA!$A$4,DATA!$D$4,IF(ตย.ข้อมูลประกอบ!$F43=DATA!$A$5,DATA!$D$5,IF(ตย.ข้อมูลประกอบ!$F43=DATA!$A$6,DATA!$D$6,IF(ตย.ข้อมูลประกอบ!$F43=DATA!$A$7,DATA!$C$7,IF(ตย.ข้อมูลประกอบ!$F43=DATA!$A$8,DATA!$D$8))))))))</f>
        <v>0</v>
      </c>
      <c r="W43" s="30">
        <f t="shared" si="13"/>
        <v>0</v>
      </c>
      <c r="X43" s="25">
        <f t="shared" si="14"/>
        <v>128000</v>
      </c>
    </row>
    <row r="44" spans="1:24" x14ac:dyDescent="0.8">
      <c r="A44" s="55">
        <v>36</v>
      </c>
      <c r="B44" s="25" t="s">
        <v>106</v>
      </c>
      <c r="C44" s="24" t="s">
        <v>74</v>
      </c>
      <c r="D44" s="24" t="s">
        <v>71</v>
      </c>
      <c r="E44" s="25" t="s">
        <v>114</v>
      </c>
      <c r="F44" s="52" t="s">
        <v>26</v>
      </c>
      <c r="G44" s="24"/>
      <c r="H44" s="24">
        <f t="shared" si="5"/>
        <v>0</v>
      </c>
      <c r="I44" s="24">
        <f t="shared" si="6"/>
        <v>0</v>
      </c>
      <c r="J44" s="24">
        <f t="shared" si="7"/>
        <v>0</v>
      </c>
      <c r="K44" s="24">
        <f t="shared" si="8"/>
        <v>0</v>
      </c>
      <c r="L44" s="26">
        <f t="shared" si="9"/>
        <v>0</v>
      </c>
      <c r="M44" s="24">
        <f>IF(F44=DATA!$A$1,DATA!$D$1,IF(ตย.ข้อมูลประกอบ!F44=DATA!$A$2,DATA!$D$2,IF(ตย.ข้อมูลประกอบ!F44=DATA!$A$3,DATA!$D$3,IF(ตย.ข้อมูลประกอบ!F44=DATA!$A$4,DATA!$D$4,IF(ตย.ข้อมูลประกอบ!F44=DATA!$A$5,DATA!$B$5,IF(ตย.ข้อมูลประกอบ!F44=DATA!$A$6,DATA!$D$6,IF(ตย.ข้อมูลประกอบ!F44=DATA!$A$7,DATA!$D$7,IF(ตย.ข้อมูลประกอบ!F44=DATA!$A$8,DATA!$D$8))))))))</f>
        <v>0</v>
      </c>
      <c r="N44" s="27">
        <f t="shared" si="10"/>
        <v>0</v>
      </c>
      <c r="O44" s="28">
        <f>IF(F44=DATA!$A$1,DATA!$C$1,IF(ตย.ข้อมูลประกอบ!F44=DATA!$A$2,DATA!$C$2,IF(ตย.ข้อมูลประกอบ!F44=DATA!$A$3,DATA!$C$3,IF(ตย.ข้อมูลประกอบ!F44=DATA!$A$4,DATA!$C$4,IF(ตย.ข้อมูลประกอบ!F44=DATA!$A$5,DATA!$C$5,IF(ตย.ข้อมูลประกอบ!F44=DATA!$A$6,DATA!$D$6,IF(ตย.ข้อมูลประกอบ!F44=DATA!$A$7,DATA!$D$7,IF(ตย.ข้อมูลประกอบ!F44=DATA!$A$8,DATA!$B$8))))))))</f>
        <v>0</v>
      </c>
      <c r="P44" s="28">
        <f t="shared" si="11"/>
        <v>0</v>
      </c>
      <c r="Q44" s="24">
        <f>IF($F44=DATA!$A$1,DATA!$D$1,IF(ตย.ข้อมูลประกอบ!$F44=DATA!$A$2,DATA!$D$2,IF(ตย.ข้อมูลประกอบ!$F44=DATA!$A$3,DATA!$D$3,IF(ตย.ข้อมูลประกอบ!$F44=DATA!$A$4,DATA!$D$4,IF(ตย.ข้อมูลประกอบ!$F44=DATA!$A$5,DATA!$D$5,IF(ตย.ข้อมูลประกอบ!$F44=DATA!$A$6,DATA!$B$6,IF(ตย.ข้อมูลประกอบ!$F44=DATA!$A$7,DATA!$D$7,IF(ตย.ข้อมูลประกอบ!$F44=DATA!$A$8,DATA!$D$8))))))))</f>
        <v>8</v>
      </c>
      <c r="R44" s="24">
        <f>IF($F44=DATA!$A$1,DATA!$D$1,IF(ตย.ข้อมูลประกอบ!$F44=DATA!$A$2,DATA!$D$2,IF(ตย.ข้อมูลประกอบ!$F44=DATA!$A$3,DATA!$D$3,IF(ตย.ข้อมูลประกอบ!$F44=DATA!$A$4,DATA!$D$4,IF(ตย.ข้อมูลประกอบ!$F44=DATA!$A$5,DATA!$D$5,IF(ตย.ข้อมูลประกอบ!$F44=DATA!$A$6,DATA!$C$6,IF(ตย.ข้อมูลประกอบ!$F44=DATA!$A$7,DATA!$D$7,IF(ตย.ข้อมูลประกอบ!$F44=DATA!$A$8,DATA!$D$8))))))))</f>
        <v>80</v>
      </c>
      <c r="S44" s="24">
        <f>IF($F44=DATA!$A$1,DATA!$D$1,IF(ตย.ข้อมูลประกอบ!$F44=DATA!$A$2,DATA!$D$2,IF(ตย.ข้อมูลประกอบ!$F44=DATA!$A$3,DATA!$D$3,IF(ตย.ข้อมูลประกอบ!$F44=DATA!$A$4,DATA!$D$4,IF(ตย.ข้อมูลประกอบ!$F44=DATA!$A$5,DATA!$D$5,IF(ตย.ข้อมูลประกอบ!$F44=DATA!$A$6,DATA!$E$6,IF(ตย.ข้อมูลประกอบ!$F44=DATA!$A$7,DATA!$D$7,IF(ตย.ข้อมูลประกอบ!$F44=DATA!$A$8,DATA!$D$8))))))))</f>
        <v>200</v>
      </c>
      <c r="T44" s="29">
        <f t="shared" si="12"/>
        <v>128000</v>
      </c>
      <c r="U44" s="24">
        <f>IF($F44=DATA!$A$1,DATA!$D$1,IF(ตย.ข้อมูลประกอบ!$F44=DATA!$A$2,DATA!$D$2,IF(ตย.ข้อมูลประกอบ!$F44=DATA!$A$3,DATA!$D$3,IF(ตย.ข้อมูลประกอบ!$F44=DATA!$A$4,DATA!$D$4,IF(ตย.ข้อมูลประกอบ!$F44=DATA!$A$5,DATA!$D$5,IF(ตย.ข้อมูลประกอบ!$F44=DATA!$A$6,DATA!$D$6,IF(ตย.ข้อมูลประกอบ!$F44=DATA!$A$7,DATA!$B$7,IF(ตย.ข้อมูลประกอบ!$F44=DATA!$A$8,DATA!$D$8))))))))</f>
        <v>0</v>
      </c>
      <c r="V44" s="24">
        <f>IF($F44=DATA!$A$1,DATA!$D$1,IF(ตย.ข้อมูลประกอบ!$F44=DATA!$A$2,DATA!$D$2,IF(ตย.ข้อมูลประกอบ!$F44=DATA!$A$3,DATA!$D$3,IF(ตย.ข้อมูลประกอบ!$F44=DATA!$A$4,DATA!$D$4,IF(ตย.ข้อมูลประกอบ!$F44=DATA!$A$5,DATA!$D$5,IF(ตย.ข้อมูลประกอบ!$F44=DATA!$A$6,DATA!$D$6,IF(ตย.ข้อมูลประกอบ!$F44=DATA!$A$7,DATA!$C$7,IF(ตย.ข้อมูลประกอบ!$F44=DATA!$A$8,DATA!$D$8))))))))</f>
        <v>0</v>
      </c>
      <c r="W44" s="30">
        <f t="shared" si="13"/>
        <v>0</v>
      </c>
      <c r="X44" s="25">
        <f t="shared" si="14"/>
        <v>128000</v>
      </c>
    </row>
    <row r="45" spans="1:24" x14ac:dyDescent="0.8">
      <c r="A45" s="55">
        <v>37</v>
      </c>
      <c r="B45" s="25" t="s">
        <v>106</v>
      </c>
      <c r="C45" s="24" t="s">
        <v>74</v>
      </c>
      <c r="D45" s="24" t="s">
        <v>71</v>
      </c>
      <c r="E45" s="25" t="s">
        <v>115</v>
      </c>
      <c r="F45" s="52" t="s">
        <v>26</v>
      </c>
      <c r="G45" s="24"/>
      <c r="H45" s="24">
        <f t="shared" si="5"/>
        <v>0</v>
      </c>
      <c r="I45" s="24">
        <f t="shared" si="6"/>
        <v>0</v>
      </c>
      <c r="J45" s="24">
        <f t="shared" si="7"/>
        <v>0</v>
      </c>
      <c r="K45" s="24">
        <f t="shared" si="8"/>
        <v>0</v>
      </c>
      <c r="L45" s="26">
        <f t="shared" si="9"/>
        <v>0</v>
      </c>
      <c r="M45" s="24">
        <f>IF(F45=DATA!$A$1,DATA!$D$1,IF(ตย.ข้อมูลประกอบ!F45=DATA!$A$2,DATA!$D$2,IF(ตย.ข้อมูลประกอบ!F45=DATA!$A$3,DATA!$D$3,IF(ตย.ข้อมูลประกอบ!F45=DATA!$A$4,DATA!$D$4,IF(ตย.ข้อมูลประกอบ!F45=DATA!$A$5,DATA!$B$5,IF(ตย.ข้อมูลประกอบ!F45=DATA!$A$6,DATA!$D$6,IF(ตย.ข้อมูลประกอบ!F45=DATA!$A$7,DATA!$D$7,IF(ตย.ข้อมูลประกอบ!F45=DATA!$A$8,DATA!$D$8))))))))</f>
        <v>0</v>
      </c>
      <c r="N45" s="27">
        <f t="shared" si="10"/>
        <v>0</v>
      </c>
      <c r="O45" s="28">
        <f>IF(F45=DATA!$A$1,DATA!$C$1,IF(ตย.ข้อมูลประกอบ!F45=DATA!$A$2,DATA!$C$2,IF(ตย.ข้อมูลประกอบ!F45=DATA!$A$3,DATA!$C$3,IF(ตย.ข้อมูลประกอบ!F45=DATA!$A$4,DATA!$C$4,IF(ตย.ข้อมูลประกอบ!F45=DATA!$A$5,DATA!$C$5,IF(ตย.ข้อมูลประกอบ!F45=DATA!$A$6,DATA!$D$6,IF(ตย.ข้อมูลประกอบ!F45=DATA!$A$7,DATA!$D$7,IF(ตย.ข้อมูลประกอบ!F45=DATA!$A$8,DATA!$B$8))))))))</f>
        <v>0</v>
      </c>
      <c r="P45" s="28">
        <f t="shared" si="11"/>
        <v>0</v>
      </c>
      <c r="Q45" s="24">
        <f>IF($F45=DATA!$A$1,DATA!$D$1,IF(ตย.ข้อมูลประกอบ!$F45=DATA!$A$2,DATA!$D$2,IF(ตย.ข้อมูลประกอบ!$F45=DATA!$A$3,DATA!$D$3,IF(ตย.ข้อมูลประกอบ!$F45=DATA!$A$4,DATA!$D$4,IF(ตย.ข้อมูลประกอบ!$F45=DATA!$A$5,DATA!$D$5,IF(ตย.ข้อมูลประกอบ!$F45=DATA!$A$6,DATA!$B$6,IF(ตย.ข้อมูลประกอบ!$F45=DATA!$A$7,DATA!$D$7,IF(ตย.ข้อมูลประกอบ!$F45=DATA!$A$8,DATA!$D$8))))))))</f>
        <v>8</v>
      </c>
      <c r="R45" s="24">
        <f>IF($F45=DATA!$A$1,DATA!$D$1,IF(ตย.ข้อมูลประกอบ!$F45=DATA!$A$2,DATA!$D$2,IF(ตย.ข้อมูลประกอบ!$F45=DATA!$A$3,DATA!$D$3,IF(ตย.ข้อมูลประกอบ!$F45=DATA!$A$4,DATA!$D$4,IF(ตย.ข้อมูลประกอบ!$F45=DATA!$A$5,DATA!$D$5,IF(ตย.ข้อมูลประกอบ!$F45=DATA!$A$6,DATA!$C$6,IF(ตย.ข้อมูลประกอบ!$F45=DATA!$A$7,DATA!$D$7,IF(ตย.ข้อมูลประกอบ!$F45=DATA!$A$8,DATA!$D$8))))))))</f>
        <v>80</v>
      </c>
      <c r="S45" s="24">
        <f>IF($F45=DATA!$A$1,DATA!$D$1,IF(ตย.ข้อมูลประกอบ!$F45=DATA!$A$2,DATA!$D$2,IF(ตย.ข้อมูลประกอบ!$F45=DATA!$A$3,DATA!$D$3,IF(ตย.ข้อมูลประกอบ!$F45=DATA!$A$4,DATA!$D$4,IF(ตย.ข้อมูลประกอบ!$F45=DATA!$A$5,DATA!$D$5,IF(ตย.ข้อมูลประกอบ!$F45=DATA!$A$6,DATA!$E$6,IF(ตย.ข้อมูลประกอบ!$F45=DATA!$A$7,DATA!$D$7,IF(ตย.ข้อมูลประกอบ!$F45=DATA!$A$8,DATA!$D$8))))))))</f>
        <v>200</v>
      </c>
      <c r="T45" s="29">
        <f t="shared" si="12"/>
        <v>128000</v>
      </c>
      <c r="U45" s="24">
        <f>IF($F45=DATA!$A$1,DATA!$D$1,IF(ตย.ข้อมูลประกอบ!$F45=DATA!$A$2,DATA!$D$2,IF(ตย.ข้อมูลประกอบ!$F45=DATA!$A$3,DATA!$D$3,IF(ตย.ข้อมูลประกอบ!$F45=DATA!$A$4,DATA!$D$4,IF(ตย.ข้อมูลประกอบ!$F45=DATA!$A$5,DATA!$D$5,IF(ตย.ข้อมูลประกอบ!$F45=DATA!$A$6,DATA!$D$6,IF(ตย.ข้อมูลประกอบ!$F45=DATA!$A$7,DATA!$B$7,IF(ตย.ข้อมูลประกอบ!$F45=DATA!$A$8,DATA!$D$8))))))))</f>
        <v>0</v>
      </c>
      <c r="V45" s="24">
        <f>IF($F45=DATA!$A$1,DATA!$D$1,IF(ตย.ข้อมูลประกอบ!$F45=DATA!$A$2,DATA!$D$2,IF(ตย.ข้อมูลประกอบ!$F45=DATA!$A$3,DATA!$D$3,IF(ตย.ข้อมูลประกอบ!$F45=DATA!$A$4,DATA!$D$4,IF(ตย.ข้อมูลประกอบ!$F45=DATA!$A$5,DATA!$D$5,IF(ตย.ข้อมูลประกอบ!$F45=DATA!$A$6,DATA!$D$6,IF(ตย.ข้อมูลประกอบ!$F45=DATA!$A$7,DATA!$C$7,IF(ตย.ข้อมูลประกอบ!$F45=DATA!$A$8,DATA!$D$8))))))))</f>
        <v>0</v>
      </c>
      <c r="W45" s="30">
        <f t="shared" si="13"/>
        <v>0</v>
      </c>
      <c r="X45" s="25">
        <f t="shared" si="14"/>
        <v>128000</v>
      </c>
    </row>
    <row r="46" spans="1:24" x14ac:dyDescent="0.8">
      <c r="A46" s="55">
        <v>38</v>
      </c>
      <c r="B46" s="25" t="s">
        <v>106</v>
      </c>
      <c r="C46" s="24" t="s">
        <v>82</v>
      </c>
      <c r="D46" s="24" t="s">
        <v>83</v>
      </c>
      <c r="E46" s="25" t="s">
        <v>116</v>
      </c>
      <c r="F46" s="52" t="s">
        <v>28</v>
      </c>
      <c r="G46" s="24"/>
      <c r="H46" s="24">
        <f t="shared" si="5"/>
        <v>0</v>
      </c>
      <c r="I46" s="24">
        <f t="shared" si="6"/>
        <v>0</v>
      </c>
      <c r="J46" s="24">
        <f t="shared" si="7"/>
        <v>0</v>
      </c>
      <c r="K46" s="24">
        <f t="shared" si="8"/>
        <v>0</v>
      </c>
      <c r="L46" s="26">
        <f t="shared" si="9"/>
        <v>0</v>
      </c>
      <c r="M46" s="24">
        <f>IF(F46=DATA!$A$1,DATA!$D$1,IF(ตย.ข้อมูลประกอบ!F46=DATA!$A$2,DATA!$D$2,IF(ตย.ข้อมูลประกอบ!F46=DATA!$A$3,DATA!$D$3,IF(ตย.ข้อมูลประกอบ!F46=DATA!$A$4,DATA!$D$4,IF(ตย.ข้อมูลประกอบ!F46=DATA!$A$5,DATA!$B$5,IF(ตย.ข้อมูลประกอบ!F46=DATA!$A$6,DATA!$D$6,IF(ตย.ข้อมูลประกอบ!F46=DATA!$A$7,DATA!$D$7,IF(ตย.ข้อมูลประกอบ!F46=DATA!$A$8,DATA!$D$8))))))))</f>
        <v>0</v>
      </c>
      <c r="N46" s="27">
        <f t="shared" si="10"/>
        <v>0</v>
      </c>
      <c r="O46" s="28">
        <f>IF(F46=DATA!$A$1,DATA!$C$1,IF(ตย.ข้อมูลประกอบ!F46=DATA!$A$2,DATA!$C$2,IF(ตย.ข้อมูลประกอบ!F46=DATA!$A$3,DATA!$C$3,IF(ตย.ข้อมูลประกอบ!F46=DATA!$A$4,DATA!$C$4,IF(ตย.ข้อมูลประกอบ!F46=DATA!$A$5,DATA!$C$5,IF(ตย.ข้อมูลประกอบ!F46=DATA!$A$6,DATA!$D$6,IF(ตย.ข้อมูลประกอบ!F46=DATA!$A$7,DATA!$D$7,IF(ตย.ข้อมูลประกอบ!F46=DATA!$A$8,DATA!$B$8))))))))</f>
        <v>0</v>
      </c>
      <c r="P46" s="28">
        <f t="shared" si="11"/>
        <v>0</v>
      </c>
      <c r="Q46" s="24">
        <f>IF($F46=DATA!$A$1,DATA!$D$1,IF(ตย.ข้อมูลประกอบ!$F46=DATA!$A$2,DATA!$D$2,IF(ตย.ข้อมูลประกอบ!$F46=DATA!$A$3,DATA!$D$3,IF(ตย.ข้อมูลประกอบ!$F46=DATA!$A$4,DATA!$D$4,IF(ตย.ข้อมูลประกอบ!$F46=DATA!$A$5,DATA!$D$5,IF(ตย.ข้อมูลประกอบ!$F46=DATA!$A$6,DATA!$B$6,IF(ตย.ข้อมูลประกอบ!$F46=DATA!$A$7,DATA!$D$7,IF(ตย.ข้อมูลประกอบ!$F46=DATA!$A$8,DATA!$D$8))))))))</f>
        <v>0</v>
      </c>
      <c r="R46" s="24">
        <f>IF($F46=DATA!$A$1,DATA!$D$1,IF(ตย.ข้อมูลประกอบ!$F46=DATA!$A$2,DATA!$D$2,IF(ตย.ข้อมูลประกอบ!$F46=DATA!$A$3,DATA!$D$3,IF(ตย.ข้อมูลประกอบ!$F46=DATA!$A$4,DATA!$D$4,IF(ตย.ข้อมูลประกอบ!$F46=DATA!$A$5,DATA!$D$5,IF(ตย.ข้อมูลประกอบ!$F46=DATA!$A$6,DATA!$C$6,IF(ตย.ข้อมูลประกอบ!$F46=DATA!$A$7,DATA!$D$7,IF(ตย.ข้อมูลประกอบ!$F46=DATA!$A$8,DATA!$D$8))))))))</f>
        <v>0</v>
      </c>
      <c r="S46" s="24">
        <f>IF($F46=DATA!$A$1,DATA!$D$1,IF(ตย.ข้อมูลประกอบ!$F46=DATA!$A$2,DATA!$D$2,IF(ตย.ข้อมูลประกอบ!$F46=DATA!$A$3,DATA!$D$3,IF(ตย.ข้อมูลประกอบ!$F46=DATA!$A$4,DATA!$D$4,IF(ตย.ข้อมูลประกอบ!$F46=DATA!$A$5,DATA!$D$5,IF(ตย.ข้อมูลประกอบ!$F46=DATA!$A$6,DATA!$E$6,IF(ตย.ข้อมูลประกอบ!$F46=DATA!$A$7,DATA!$D$7,IF(ตย.ข้อมูลประกอบ!$F46=DATA!$A$8,DATA!$D$8))))))))</f>
        <v>0</v>
      </c>
      <c r="T46" s="29">
        <f t="shared" si="12"/>
        <v>0</v>
      </c>
      <c r="U46" s="24">
        <f>IF($F46=DATA!$A$1,DATA!$D$1,IF(ตย.ข้อมูลประกอบ!$F46=DATA!$A$2,DATA!$D$2,IF(ตย.ข้อมูลประกอบ!$F46=DATA!$A$3,DATA!$D$3,IF(ตย.ข้อมูลประกอบ!$F46=DATA!$A$4,DATA!$D$4,IF(ตย.ข้อมูลประกอบ!$F46=DATA!$A$5,DATA!$D$5,IF(ตย.ข้อมูลประกอบ!$F46=DATA!$A$6,DATA!$D$6,IF(ตย.ข้อมูลประกอบ!$F46=DATA!$A$7,DATA!$B$7,IF(ตย.ข้อมูลประกอบ!$F46=DATA!$A$8,DATA!$D$8))))))))</f>
        <v>80</v>
      </c>
      <c r="V46" s="24">
        <f>IF($F46=DATA!$A$1,DATA!$D$1,IF(ตย.ข้อมูลประกอบ!$F46=DATA!$A$2,DATA!$D$2,IF(ตย.ข้อมูลประกอบ!$F46=DATA!$A$3,DATA!$D$3,IF(ตย.ข้อมูลประกอบ!$F46=DATA!$A$4,DATA!$D$4,IF(ตย.ข้อมูลประกอบ!$F46=DATA!$A$5,DATA!$D$5,IF(ตย.ข้อมูลประกอบ!$F46=DATA!$A$6,DATA!$D$6,IF(ตย.ข้อมูลประกอบ!$F46=DATA!$A$7,DATA!$C$7,IF(ตย.ข้อมูลประกอบ!$F46=DATA!$A$8,DATA!$D$8))))))))</f>
        <v>300</v>
      </c>
      <c r="W46" s="30">
        <f t="shared" si="13"/>
        <v>24000</v>
      </c>
      <c r="X46" s="25">
        <f t="shared" si="14"/>
        <v>24000</v>
      </c>
    </row>
    <row r="47" spans="1:24" ht="48" x14ac:dyDescent="0.8">
      <c r="A47" s="55">
        <v>39</v>
      </c>
      <c r="B47" s="25" t="s">
        <v>106</v>
      </c>
      <c r="C47" s="24" t="s">
        <v>117</v>
      </c>
      <c r="D47" s="24" t="s">
        <v>71</v>
      </c>
      <c r="E47" s="25" t="s">
        <v>118</v>
      </c>
      <c r="F47" s="52" t="s">
        <v>18</v>
      </c>
      <c r="G47" s="24">
        <v>15000</v>
      </c>
      <c r="H47" s="24">
        <f t="shared" si="5"/>
        <v>600</v>
      </c>
      <c r="I47" s="24">
        <f t="shared" si="6"/>
        <v>15600</v>
      </c>
      <c r="J47" s="24">
        <f t="shared" si="7"/>
        <v>780</v>
      </c>
      <c r="K47" s="24">
        <f t="shared" si="8"/>
        <v>750</v>
      </c>
      <c r="L47" s="26">
        <f t="shared" si="9"/>
        <v>196200</v>
      </c>
      <c r="M47" s="24">
        <f>IF(F47=DATA!$A$1,DATA!$D$1,IF(ตย.ข้อมูลประกอบ!F47=DATA!$A$2,DATA!$D$2,IF(ตย.ข้อมูลประกอบ!F47=DATA!$A$3,DATA!$D$3,IF(ตย.ข้อมูลประกอบ!F47=DATA!$A$4,DATA!$D$4,IF(ตย.ข้อมูลประกอบ!F47=DATA!$A$5,DATA!$B$5,IF(ตย.ข้อมูลประกอบ!F47=DATA!$A$6,DATA!$D$6,IF(ตย.ข้อมูลประกอบ!F47=DATA!$A$7,DATA!$D$7,IF(ตย.ข้อมูลประกอบ!F47=DATA!$A$8,DATA!$D$8))))))))</f>
        <v>0</v>
      </c>
      <c r="N47" s="27">
        <f t="shared" si="10"/>
        <v>0</v>
      </c>
      <c r="O47" s="28">
        <f>IF(F47=DATA!$A$1,DATA!$C$1,IF(ตย.ข้อมูลประกอบ!F47=DATA!$A$2,DATA!$C$2,IF(ตย.ข้อมูลประกอบ!F47=DATA!$A$3,DATA!$C$3,IF(ตย.ข้อมูลประกอบ!F47=DATA!$A$4,DATA!$C$4,IF(ตย.ข้อมูลประกอบ!F47=DATA!$A$5,DATA!$C$5,IF(ตย.ข้อมูลประกอบ!F47=DATA!$A$6,DATA!$D$6,IF(ตย.ข้อมูลประกอบ!F47=DATA!$A$7,DATA!$D$7,IF(ตย.ข้อมูลประกอบ!F47=DATA!$A$8,DATA!$B$8))))))))</f>
        <v>2500</v>
      </c>
      <c r="P47" s="28">
        <f t="shared" si="11"/>
        <v>30000</v>
      </c>
      <c r="Q47" s="24">
        <f>IF($F47=DATA!$A$1,DATA!$D$1,IF(ตย.ข้อมูลประกอบ!$F47=DATA!$A$2,DATA!$D$2,IF(ตย.ข้อมูลประกอบ!$F47=DATA!$A$3,DATA!$D$3,IF(ตย.ข้อมูลประกอบ!$F47=DATA!$A$4,DATA!$D$4,IF(ตย.ข้อมูลประกอบ!$F47=DATA!$A$5,DATA!$D$5,IF(ตย.ข้อมูลประกอบ!$F47=DATA!$A$6,DATA!$B$6,IF(ตย.ข้อมูลประกอบ!$F47=DATA!$A$7,DATA!$D$7,IF(ตย.ข้อมูลประกอบ!$F47=DATA!$A$8,DATA!$D$8))))))))</f>
        <v>0</v>
      </c>
      <c r="R47" s="24">
        <f>IF($F47=DATA!$A$1,DATA!$D$1,IF(ตย.ข้อมูลประกอบ!$F47=DATA!$A$2,DATA!$D$2,IF(ตย.ข้อมูลประกอบ!$F47=DATA!$A$3,DATA!$D$3,IF(ตย.ข้อมูลประกอบ!$F47=DATA!$A$4,DATA!$D$4,IF(ตย.ข้อมูลประกอบ!$F47=DATA!$A$5,DATA!$D$5,IF(ตย.ข้อมูลประกอบ!$F47=DATA!$A$6,DATA!$C$6,IF(ตย.ข้อมูลประกอบ!$F47=DATA!$A$7,DATA!$D$7,IF(ตย.ข้อมูลประกอบ!$F47=DATA!$A$8,DATA!$D$8))))))))</f>
        <v>0</v>
      </c>
      <c r="S47" s="24">
        <f>IF($F47=DATA!$A$1,DATA!$D$1,IF(ตย.ข้อมูลประกอบ!$F47=DATA!$A$2,DATA!$D$2,IF(ตย.ข้อมูลประกอบ!$F47=DATA!$A$3,DATA!$D$3,IF(ตย.ข้อมูลประกอบ!$F47=DATA!$A$4,DATA!$D$4,IF(ตย.ข้อมูลประกอบ!$F47=DATA!$A$5,DATA!$D$5,IF(ตย.ข้อมูลประกอบ!$F47=DATA!$A$6,DATA!$E$6,IF(ตย.ข้อมูลประกอบ!$F47=DATA!$A$7,DATA!$D$7,IF(ตย.ข้อมูลประกอบ!$F47=DATA!$A$8,DATA!$D$8))))))))</f>
        <v>0</v>
      </c>
      <c r="T47" s="29">
        <f t="shared" si="12"/>
        <v>0</v>
      </c>
      <c r="U47" s="24">
        <f>IF($F47=DATA!$A$1,DATA!$D$1,IF(ตย.ข้อมูลประกอบ!$F47=DATA!$A$2,DATA!$D$2,IF(ตย.ข้อมูลประกอบ!$F47=DATA!$A$3,DATA!$D$3,IF(ตย.ข้อมูลประกอบ!$F47=DATA!$A$4,DATA!$D$4,IF(ตย.ข้อมูลประกอบ!$F47=DATA!$A$5,DATA!$D$5,IF(ตย.ข้อมูลประกอบ!$F47=DATA!$A$6,DATA!$D$6,IF(ตย.ข้อมูลประกอบ!$F47=DATA!$A$7,DATA!$B$7,IF(ตย.ข้อมูลประกอบ!$F47=DATA!$A$8,DATA!$D$8))))))))</f>
        <v>0</v>
      </c>
      <c r="V47" s="24">
        <f>IF($F47=DATA!$A$1,DATA!$D$1,IF(ตย.ข้อมูลประกอบ!$F47=DATA!$A$2,DATA!$D$2,IF(ตย.ข้อมูลประกอบ!$F47=DATA!$A$3,DATA!$D$3,IF(ตย.ข้อมูลประกอบ!$F47=DATA!$A$4,DATA!$D$4,IF(ตย.ข้อมูลประกอบ!$F47=DATA!$A$5,DATA!$D$5,IF(ตย.ข้อมูลประกอบ!$F47=DATA!$A$6,DATA!$D$6,IF(ตย.ข้อมูลประกอบ!$F47=DATA!$A$7,DATA!$C$7,IF(ตย.ข้อมูลประกอบ!$F47=DATA!$A$8,DATA!$D$8))))))))</f>
        <v>0</v>
      </c>
      <c r="W47" s="30">
        <f t="shared" si="13"/>
        <v>0</v>
      </c>
      <c r="X47" s="25">
        <f t="shared" si="14"/>
        <v>226200</v>
      </c>
    </row>
    <row r="48" spans="1:24" ht="48" x14ac:dyDescent="0.8">
      <c r="A48" s="55">
        <v>40</v>
      </c>
      <c r="B48" s="25" t="s">
        <v>119</v>
      </c>
      <c r="C48" s="24" t="s">
        <v>70</v>
      </c>
      <c r="D48" s="24" t="s">
        <v>71</v>
      </c>
      <c r="E48" s="25" t="s">
        <v>120</v>
      </c>
      <c r="F48" s="52" t="s">
        <v>16</v>
      </c>
      <c r="G48" s="24">
        <v>24190</v>
      </c>
      <c r="H48" s="24">
        <f t="shared" si="5"/>
        <v>967.6</v>
      </c>
      <c r="I48" s="24">
        <f t="shared" si="6"/>
        <v>25157.599999999999</v>
      </c>
      <c r="J48" s="24">
        <f t="shared" si="7"/>
        <v>1257.8800000000001</v>
      </c>
      <c r="K48" s="24">
        <f t="shared" si="8"/>
        <v>750</v>
      </c>
      <c r="L48" s="26">
        <f t="shared" si="9"/>
        <v>310891.19999999995</v>
      </c>
      <c r="M48" s="24">
        <f>IF(F48=DATA!$A$1,DATA!$D$1,IF(ตย.ข้อมูลประกอบ!F48=DATA!$A$2,DATA!$D$2,IF(ตย.ข้อมูลประกอบ!F48=DATA!$A$3,DATA!$D$3,IF(ตย.ข้อมูลประกอบ!F48=DATA!$A$4,DATA!$D$4,IF(ตย.ข้อมูลประกอบ!F48=DATA!$A$5,DATA!$B$5,IF(ตย.ข้อมูลประกอบ!F48=DATA!$A$6,DATA!$D$6,IF(ตย.ข้อมูลประกอบ!F48=DATA!$A$7,DATA!$D$7,IF(ตย.ข้อมูลประกอบ!F48=DATA!$A$8,DATA!$D$8))))))))</f>
        <v>0</v>
      </c>
      <c r="N48" s="27">
        <f t="shared" si="10"/>
        <v>0</v>
      </c>
      <c r="O48" s="28">
        <f>IF(F48=DATA!$A$1,DATA!$C$1,IF(ตย.ข้อมูลประกอบ!F48=DATA!$A$2,DATA!$C$2,IF(ตย.ข้อมูลประกอบ!F48=DATA!$A$3,DATA!$C$3,IF(ตย.ข้อมูลประกอบ!F48=DATA!$A$4,DATA!$C$4,IF(ตย.ข้อมูลประกอบ!F48=DATA!$A$5,DATA!$C$5,IF(ตย.ข้อมูลประกอบ!F48=DATA!$A$6,DATA!$D$6,IF(ตย.ข้อมูลประกอบ!F48=DATA!$A$7,DATA!$D$7,IF(ตย.ข้อมูลประกอบ!F48=DATA!$A$8,DATA!$B$8))))))))</f>
        <v>2500</v>
      </c>
      <c r="P48" s="28">
        <f t="shared" si="11"/>
        <v>30000</v>
      </c>
      <c r="Q48" s="24">
        <f>IF($F48=DATA!$A$1,DATA!$D$1,IF(ตย.ข้อมูลประกอบ!$F48=DATA!$A$2,DATA!$D$2,IF(ตย.ข้อมูลประกอบ!$F48=DATA!$A$3,DATA!$D$3,IF(ตย.ข้อมูลประกอบ!$F48=DATA!$A$4,DATA!$D$4,IF(ตย.ข้อมูลประกอบ!$F48=DATA!$A$5,DATA!$D$5,IF(ตย.ข้อมูลประกอบ!$F48=DATA!$A$6,DATA!$B$6,IF(ตย.ข้อมูลประกอบ!$F48=DATA!$A$7,DATA!$D$7,IF(ตย.ข้อมูลประกอบ!$F48=DATA!$A$8,DATA!$D$8))))))))</f>
        <v>0</v>
      </c>
      <c r="R48" s="24">
        <f>IF($F48=DATA!$A$1,DATA!$D$1,IF(ตย.ข้อมูลประกอบ!$F48=DATA!$A$2,DATA!$D$2,IF(ตย.ข้อมูลประกอบ!$F48=DATA!$A$3,DATA!$D$3,IF(ตย.ข้อมูลประกอบ!$F48=DATA!$A$4,DATA!$D$4,IF(ตย.ข้อมูลประกอบ!$F48=DATA!$A$5,DATA!$D$5,IF(ตย.ข้อมูลประกอบ!$F48=DATA!$A$6,DATA!$C$6,IF(ตย.ข้อมูลประกอบ!$F48=DATA!$A$7,DATA!$D$7,IF(ตย.ข้อมูลประกอบ!$F48=DATA!$A$8,DATA!$D$8))))))))</f>
        <v>0</v>
      </c>
      <c r="S48" s="24">
        <f>IF($F48=DATA!$A$1,DATA!$D$1,IF(ตย.ข้อมูลประกอบ!$F48=DATA!$A$2,DATA!$D$2,IF(ตย.ข้อมูลประกอบ!$F48=DATA!$A$3,DATA!$D$3,IF(ตย.ข้อมูลประกอบ!$F48=DATA!$A$4,DATA!$D$4,IF(ตย.ข้อมูลประกอบ!$F48=DATA!$A$5,DATA!$D$5,IF(ตย.ข้อมูลประกอบ!$F48=DATA!$A$6,DATA!$E$6,IF(ตย.ข้อมูลประกอบ!$F48=DATA!$A$7,DATA!$D$7,IF(ตย.ข้อมูลประกอบ!$F48=DATA!$A$8,DATA!$D$8))))))))</f>
        <v>0</v>
      </c>
      <c r="T48" s="29">
        <f t="shared" si="12"/>
        <v>0</v>
      </c>
      <c r="U48" s="24">
        <f>IF($F48=DATA!$A$1,DATA!$D$1,IF(ตย.ข้อมูลประกอบ!$F48=DATA!$A$2,DATA!$D$2,IF(ตย.ข้อมูลประกอบ!$F48=DATA!$A$3,DATA!$D$3,IF(ตย.ข้อมูลประกอบ!$F48=DATA!$A$4,DATA!$D$4,IF(ตย.ข้อมูลประกอบ!$F48=DATA!$A$5,DATA!$D$5,IF(ตย.ข้อมูลประกอบ!$F48=DATA!$A$6,DATA!$D$6,IF(ตย.ข้อมูลประกอบ!$F48=DATA!$A$7,DATA!$B$7,IF(ตย.ข้อมูลประกอบ!$F48=DATA!$A$8,DATA!$D$8))))))))</f>
        <v>0</v>
      </c>
      <c r="V48" s="24">
        <f>IF($F48=DATA!$A$1,DATA!$D$1,IF(ตย.ข้อมูลประกอบ!$F48=DATA!$A$2,DATA!$D$2,IF(ตย.ข้อมูลประกอบ!$F48=DATA!$A$3,DATA!$D$3,IF(ตย.ข้อมูลประกอบ!$F48=DATA!$A$4,DATA!$D$4,IF(ตย.ข้อมูลประกอบ!$F48=DATA!$A$5,DATA!$D$5,IF(ตย.ข้อมูลประกอบ!$F48=DATA!$A$6,DATA!$D$6,IF(ตย.ข้อมูลประกอบ!$F48=DATA!$A$7,DATA!$C$7,IF(ตย.ข้อมูลประกอบ!$F48=DATA!$A$8,DATA!$D$8))))))))</f>
        <v>0</v>
      </c>
      <c r="W48" s="30">
        <f t="shared" si="13"/>
        <v>0</v>
      </c>
      <c r="X48" s="25">
        <f t="shared" si="14"/>
        <v>340891.19999999995</v>
      </c>
    </row>
    <row r="49" spans="1:24" ht="48" x14ac:dyDescent="0.8">
      <c r="A49" s="55">
        <v>41</v>
      </c>
      <c r="B49" s="25" t="s">
        <v>119</v>
      </c>
      <c r="C49" s="24" t="s">
        <v>70</v>
      </c>
      <c r="D49" s="24" t="s">
        <v>71</v>
      </c>
      <c r="E49" s="25" t="s">
        <v>121</v>
      </c>
      <c r="F49" s="52" t="s">
        <v>18</v>
      </c>
      <c r="G49" s="24">
        <v>21470</v>
      </c>
      <c r="H49" s="24">
        <f t="shared" si="5"/>
        <v>858.80000000000007</v>
      </c>
      <c r="I49" s="24">
        <f t="shared" si="6"/>
        <v>22328.799999999999</v>
      </c>
      <c r="J49" s="24">
        <f t="shared" si="7"/>
        <v>1116.44</v>
      </c>
      <c r="K49" s="24">
        <f t="shared" si="8"/>
        <v>750</v>
      </c>
      <c r="L49" s="26">
        <f t="shared" si="9"/>
        <v>276945.59999999998</v>
      </c>
      <c r="M49" s="24">
        <f>IF(F49=DATA!$A$1,DATA!$D$1,IF(ตย.ข้อมูลประกอบ!F49=DATA!$A$2,DATA!$D$2,IF(ตย.ข้อมูลประกอบ!F49=DATA!$A$3,DATA!$D$3,IF(ตย.ข้อมูลประกอบ!F49=DATA!$A$4,DATA!$D$4,IF(ตย.ข้อมูลประกอบ!F49=DATA!$A$5,DATA!$B$5,IF(ตย.ข้อมูลประกอบ!F49=DATA!$A$6,DATA!$D$6,IF(ตย.ข้อมูลประกอบ!F49=DATA!$A$7,DATA!$D$7,IF(ตย.ข้อมูลประกอบ!F49=DATA!$A$8,DATA!$D$8))))))))</f>
        <v>0</v>
      </c>
      <c r="N49" s="27">
        <f t="shared" si="10"/>
        <v>0</v>
      </c>
      <c r="O49" s="28">
        <f>IF(F49=DATA!$A$1,DATA!$C$1,IF(ตย.ข้อมูลประกอบ!F49=DATA!$A$2,DATA!$C$2,IF(ตย.ข้อมูลประกอบ!F49=DATA!$A$3,DATA!$C$3,IF(ตย.ข้อมูลประกอบ!F49=DATA!$A$4,DATA!$C$4,IF(ตย.ข้อมูลประกอบ!F49=DATA!$A$5,DATA!$C$5,IF(ตย.ข้อมูลประกอบ!F49=DATA!$A$6,DATA!$D$6,IF(ตย.ข้อมูลประกอบ!F49=DATA!$A$7,DATA!$D$7,IF(ตย.ข้อมูลประกอบ!F49=DATA!$A$8,DATA!$B$8))))))))</f>
        <v>2500</v>
      </c>
      <c r="P49" s="28">
        <f t="shared" si="11"/>
        <v>30000</v>
      </c>
      <c r="Q49" s="24">
        <f>IF($F49=DATA!$A$1,DATA!$D$1,IF(ตย.ข้อมูลประกอบ!$F49=DATA!$A$2,DATA!$D$2,IF(ตย.ข้อมูลประกอบ!$F49=DATA!$A$3,DATA!$D$3,IF(ตย.ข้อมูลประกอบ!$F49=DATA!$A$4,DATA!$D$4,IF(ตย.ข้อมูลประกอบ!$F49=DATA!$A$5,DATA!$D$5,IF(ตย.ข้อมูลประกอบ!$F49=DATA!$A$6,DATA!$B$6,IF(ตย.ข้อมูลประกอบ!$F49=DATA!$A$7,DATA!$D$7,IF(ตย.ข้อมูลประกอบ!$F49=DATA!$A$8,DATA!$D$8))))))))</f>
        <v>0</v>
      </c>
      <c r="R49" s="24">
        <f>IF($F49=DATA!$A$1,DATA!$D$1,IF(ตย.ข้อมูลประกอบ!$F49=DATA!$A$2,DATA!$D$2,IF(ตย.ข้อมูลประกอบ!$F49=DATA!$A$3,DATA!$D$3,IF(ตย.ข้อมูลประกอบ!$F49=DATA!$A$4,DATA!$D$4,IF(ตย.ข้อมูลประกอบ!$F49=DATA!$A$5,DATA!$D$5,IF(ตย.ข้อมูลประกอบ!$F49=DATA!$A$6,DATA!$C$6,IF(ตย.ข้อมูลประกอบ!$F49=DATA!$A$7,DATA!$D$7,IF(ตย.ข้อมูลประกอบ!$F49=DATA!$A$8,DATA!$D$8))))))))</f>
        <v>0</v>
      </c>
      <c r="S49" s="24">
        <f>IF($F49=DATA!$A$1,DATA!$D$1,IF(ตย.ข้อมูลประกอบ!$F49=DATA!$A$2,DATA!$D$2,IF(ตย.ข้อมูลประกอบ!$F49=DATA!$A$3,DATA!$D$3,IF(ตย.ข้อมูลประกอบ!$F49=DATA!$A$4,DATA!$D$4,IF(ตย.ข้อมูลประกอบ!$F49=DATA!$A$5,DATA!$D$5,IF(ตย.ข้อมูลประกอบ!$F49=DATA!$A$6,DATA!$E$6,IF(ตย.ข้อมูลประกอบ!$F49=DATA!$A$7,DATA!$D$7,IF(ตย.ข้อมูลประกอบ!$F49=DATA!$A$8,DATA!$D$8))))))))</f>
        <v>0</v>
      </c>
      <c r="T49" s="29">
        <f t="shared" si="12"/>
        <v>0</v>
      </c>
      <c r="U49" s="24">
        <f>IF($F49=DATA!$A$1,DATA!$D$1,IF(ตย.ข้อมูลประกอบ!$F49=DATA!$A$2,DATA!$D$2,IF(ตย.ข้อมูลประกอบ!$F49=DATA!$A$3,DATA!$D$3,IF(ตย.ข้อมูลประกอบ!$F49=DATA!$A$4,DATA!$D$4,IF(ตย.ข้อมูลประกอบ!$F49=DATA!$A$5,DATA!$D$5,IF(ตย.ข้อมูลประกอบ!$F49=DATA!$A$6,DATA!$D$6,IF(ตย.ข้อมูลประกอบ!$F49=DATA!$A$7,DATA!$B$7,IF(ตย.ข้อมูลประกอบ!$F49=DATA!$A$8,DATA!$D$8))))))))</f>
        <v>0</v>
      </c>
      <c r="V49" s="24">
        <f>IF($F49=DATA!$A$1,DATA!$D$1,IF(ตย.ข้อมูลประกอบ!$F49=DATA!$A$2,DATA!$D$2,IF(ตย.ข้อมูลประกอบ!$F49=DATA!$A$3,DATA!$D$3,IF(ตย.ข้อมูลประกอบ!$F49=DATA!$A$4,DATA!$D$4,IF(ตย.ข้อมูลประกอบ!$F49=DATA!$A$5,DATA!$D$5,IF(ตย.ข้อมูลประกอบ!$F49=DATA!$A$6,DATA!$D$6,IF(ตย.ข้อมูลประกอบ!$F49=DATA!$A$7,DATA!$C$7,IF(ตย.ข้อมูลประกอบ!$F49=DATA!$A$8,DATA!$D$8))))))))</f>
        <v>0</v>
      </c>
      <c r="W49" s="30">
        <f t="shared" si="13"/>
        <v>0</v>
      </c>
      <c r="X49" s="25">
        <f t="shared" si="14"/>
        <v>306945.59999999998</v>
      </c>
    </row>
    <row r="50" spans="1:24" ht="48" x14ac:dyDescent="0.8">
      <c r="A50" s="55">
        <v>42</v>
      </c>
      <c r="B50" s="25" t="s">
        <v>119</v>
      </c>
      <c r="C50" s="24" t="s">
        <v>70</v>
      </c>
      <c r="D50" s="24" t="s">
        <v>71</v>
      </c>
      <c r="E50" s="25" t="s">
        <v>122</v>
      </c>
      <c r="F50" s="52" t="s">
        <v>16</v>
      </c>
      <c r="G50" s="24">
        <v>21650</v>
      </c>
      <c r="H50" s="24">
        <f t="shared" si="5"/>
        <v>866</v>
      </c>
      <c r="I50" s="24">
        <f t="shared" si="6"/>
        <v>22516</v>
      </c>
      <c r="J50" s="24">
        <f t="shared" si="7"/>
        <v>1125.8</v>
      </c>
      <c r="K50" s="24">
        <f t="shared" si="8"/>
        <v>750</v>
      </c>
      <c r="L50" s="26">
        <f t="shared" si="9"/>
        <v>279192</v>
      </c>
      <c r="M50" s="24">
        <f>IF(F50=DATA!$A$1,DATA!$D$1,IF(ตย.ข้อมูลประกอบ!F50=DATA!$A$2,DATA!$D$2,IF(ตย.ข้อมูลประกอบ!F50=DATA!$A$3,DATA!$D$3,IF(ตย.ข้อมูลประกอบ!F50=DATA!$A$4,DATA!$D$4,IF(ตย.ข้อมูลประกอบ!F50=DATA!$A$5,DATA!$B$5,IF(ตย.ข้อมูลประกอบ!F50=DATA!$A$6,DATA!$D$6,IF(ตย.ข้อมูลประกอบ!F50=DATA!$A$7,DATA!$D$7,IF(ตย.ข้อมูลประกอบ!F50=DATA!$A$8,DATA!$D$8))))))))</f>
        <v>0</v>
      </c>
      <c r="N50" s="27">
        <f t="shared" si="10"/>
        <v>0</v>
      </c>
      <c r="O50" s="28">
        <f>IF(F50=DATA!$A$1,DATA!$C$1,IF(ตย.ข้อมูลประกอบ!F50=DATA!$A$2,DATA!$C$2,IF(ตย.ข้อมูลประกอบ!F50=DATA!$A$3,DATA!$C$3,IF(ตย.ข้อมูลประกอบ!F50=DATA!$A$4,DATA!$C$4,IF(ตย.ข้อมูลประกอบ!F50=DATA!$A$5,DATA!$C$5,IF(ตย.ข้อมูลประกอบ!F50=DATA!$A$6,DATA!$D$6,IF(ตย.ข้อมูลประกอบ!F50=DATA!$A$7,DATA!$D$7,IF(ตย.ข้อมูลประกอบ!F50=DATA!$A$8,DATA!$B$8))))))))</f>
        <v>2500</v>
      </c>
      <c r="P50" s="28">
        <f t="shared" si="11"/>
        <v>30000</v>
      </c>
      <c r="Q50" s="24">
        <f>IF($F50=DATA!$A$1,DATA!$D$1,IF(ตย.ข้อมูลประกอบ!$F50=DATA!$A$2,DATA!$D$2,IF(ตย.ข้อมูลประกอบ!$F50=DATA!$A$3,DATA!$D$3,IF(ตย.ข้อมูลประกอบ!$F50=DATA!$A$4,DATA!$D$4,IF(ตย.ข้อมูลประกอบ!$F50=DATA!$A$5,DATA!$D$5,IF(ตย.ข้อมูลประกอบ!$F50=DATA!$A$6,DATA!$B$6,IF(ตย.ข้อมูลประกอบ!$F50=DATA!$A$7,DATA!$D$7,IF(ตย.ข้อมูลประกอบ!$F50=DATA!$A$8,DATA!$D$8))))))))</f>
        <v>0</v>
      </c>
      <c r="R50" s="24">
        <f>IF($F50=DATA!$A$1,DATA!$D$1,IF(ตย.ข้อมูลประกอบ!$F50=DATA!$A$2,DATA!$D$2,IF(ตย.ข้อมูลประกอบ!$F50=DATA!$A$3,DATA!$D$3,IF(ตย.ข้อมูลประกอบ!$F50=DATA!$A$4,DATA!$D$4,IF(ตย.ข้อมูลประกอบ!$F50=DATA!$A$5,DATA!$D$5,IF(ตย.ข้อมูลประกอบ!$F50=DATA!$A$6,DATA!$C$6,IF(ตย.ข้อมูลประกอบ!$F50=DATA!$A$7,DATA!$D$7,IF(ตย.ข้อมูลประกอบ!$F50=DATA!$A$8,DATA!$D$8))))))))</f>
        <v>0</v>
      </c>
      <c r="S50" s="24">
        <f>IF($F50=DATA!$A$1,DATA!$D$1,IF(ตย.ข้อมูลประกอบ!$F50=DATA!$A$2,DATA!$D$2,IF(ตย.ข้อมูลประกอบ!$F50=DATA!$A$3,DATA!$D$3,IF(ตย.ข้อมูลประกอบ!$F50=DATA!$A$4,DATA!$D$4,IF(ตย.ข้อมูลประกอบ!$F50=DATA!$A$5,DATA!$D$5,IF(ตย.ข้อมูลประกอบ!$F50=DATA!$A$6,DATA!$E$6,IF(ตย.ข้อมูลประกอบ!$F50=DATA!$A$7,DATA!$D$7,IF(ตย.ข้อมูลประกอบ!$F50=DATA!$A$8,DATA!$D$8))))))))</f>
        <v>0</v>
      </c>
      <c r="T50" s="29">
        <f t="shared" si="12"/>
        <v>0</v>
      </c>
      <c r="U50" s="24">
        <f>IF($F50=DATA!$A$1,DATA!$D$1,IF(ตย.ข้อมูลประกอบ!$F50=DATA!$A$2,DATA!$D$2,IF(ตย.ข้อมูลประกอบ!$F50=DATA!$A$3,DATA!$D$3,IF(ตย.ข้อมูลประกอบ!$F50=DATA!$A$4,DATA!$D$4,IF(ตย.ข้อมูลประกอบ!$F50=DATA!$A$5,DATA!$D$5,IF(ตย.ข้อมูลประกอบ!$F50=DATA!$A$6,DATA!$D$6,IF(ตย.ข้อมูลประกอบ!$F50=DATA!$A$7,DATA!$B$7,IF(ตย.ข้อมูลประกอบ!$F50=DATA!$A$8,DATA!$D$8))))))))</f>
        <v>0</v>
      </c>
      <c r="V50" s="24">
        <f>IF($F50=DATA!$A$1,DATA!$D$1,IF(ตย.ข้อมูลประกอบ!$F50=DATA!$A$2,DATA!$D$2,IF(ตย.ข้อมูลประกอบ!$F50=DATA!$A$3,DATA!$D$3,IF(ตย.ข้อมูลประกอบ!$F50=DATA!$A$4,DATA!$D$4,IF(ตย.ข้อมูลประกอบ!$F50=DATA!$A$5,DATA!$D$5,IF(ตย.ข้อมูลประกอบ!$F50=DATA!$A$6,DATA!$D$6,IF(ตย.ข้อมูลประกอบ!$F50=DATA!$A$7,DATA!$C$7,IF(ตย.ข้อมูลประกอบ!$F50=DATA!$A$8,DATA!$D$8))))))))</f>
        <v>0</v>
      </c>
      <c r="W50" s="30">
        <f t="shared" si="13"/>
        <v>0</v>
      </c>
      <c r="X50" s="25">
        <f t="shared" si="14"/>
        <v>309192</v>
      </c>
    </row>
    <row r="51" spans="1:24" ht="48" x14ac:dyDescent="0.8">
      <c r="A51" s="55">
        <v>43</v>
      </c>
      <c r="B51" s="25" t="s">
        <v>119</v>
      </c>
      <c r="C51" s="24" t="s">
        <v>70</v>
      </c>
      <c r="D51" s="24" t="s">
        <v>71</v>
      </c>
      <c r="E51" s="25" t="s">
        <v>123</v>
      </c>
      <c r="F51" s="52" t="s">
        <v>16</v>
      </c>
      <c r="G51" s="24">
        <v>22300</v>
      </c>
      <c r="H51" s="24">
        <f t="shared" si="5"/>
        <v>892</v>
      </c>
      <c r="I51" s="24">
        <f t="shared" si="6"/>
        <v>23192</v>
      </c>
      <c r="J51" s="24">
        <f t="shared" si="7"/>
        <v>1159.6000000000001</v>
      </c>
      <c r="K51" s="24">
        <f t="shared" si="8"/>
        <v>750</v>
      </c>
      <c r="L51" s="26">
        <f t="shared" si="9"/>
        <v>287304</v>
      </c>
      <c r="M51" s="24">
        <f>IF(F51=DATA!$A$1,DATA!$D$1,IF(ตย.ข้อมูลประกอบ!F51=DATA!$A$2,DATA!$D$2,IF(ตย.ข้อมูลประกอบ!F51=DATA!$A$3,DATA!$D$3,IF(ตย.ข้อมูลประกอบ!F51=DATA!$A$4,DATA!$D$4,IF(ตย.ข้อมูลประกอบ!F51=DATA!$A$5,DATA!$B$5,IF(ตย.ข้อมูลประกอบ!F51=DATA!$A$6,DATA!$D$6,IF(ตย.ข้อมูลประกอบ!F51=DATA!$A$7,DATA!$D$7,IF(ตย.ข้อมูลประกอบ!F51=DATA!$A$8,DATA!$D$8))))))))</f>
        <v>0</v>
      </c>
      <c r="N51" s="27">
        <f t="shared" si="10"/>
        <v>0</v>
      </c>
      <c r="O51" s="28">
        <f>IF(F51=DATA!$A$1,DATA!$C$1,IF(ตย.ข้อมูลประกอบ!F51=DATA!$A$2,DATA!$C$2,IF(ตย.ข้อมูลประกอบ!F51=DATA!$A$3,DATA!$C$3,IF(ตย.ข้อมูลประกอบ!F51=DATA!$A$4,DATA!$C$4,IF(ตย.ข้อมูลประกอบ!F51=DATA!$A$5,DATA!$C$5,IF(ตย.ข้อมูลประกอบ!F51=DATA!$A$6,DATA!$D$6,IF(ตย.ข้อมูลประกอบ!F51=DATA!$A$7,DATA!$D$7,IF(ตย.ข้อมูลประกอบ!F51=DATA!$A$8,DATA!$B$8))))))))</f>
        <v>2500</v>
      </c>
      <c r="P51" s="28">
        <f t="shared" si="11"/>
        <v>30000</v>
      </c>
      <c r="Q51" s="24">
        <f>IF($F51=DATA!$A$1,DATA!$D$1,IF(ตย.ข้อมูลประกอบ!$F51=DATA!$A$2,DATA!$D$2,IF(ตย.ข้อมูลประกอบ!$F51=DATA!$A$3,DATA!$D$3,IF(ตย.ข้อมูลประกอบ!$F51=DATA!$A$4,DATA!$D$4,IF(ตย.ข้อมูลประกอบ!$F51=DATA!$A$5,DATA!$D$5,IF(ตย.ข้อมูลประกอบ!$F51=DATA!$A$6,DATA!$B$6,IF(ตย.ข้อมูลประกอบ!$F51=DATA!$A$7,DATA!$D$7,IF(ตย.ข้อมูลประกอบ!$F51=DATA!$A$8,DATA!$D$8))))))))</f>
        <v>0</v>
      </c>
      <c r="R51" s="24">
        <f>IF($F51=DATA!$A$1,DATA!$D$1,IF(ตย.ข้อมูลประกอบ!$F51=DATA!$A$2,DATA!$D$2,IF(ตย.ข้อมูลประกอบ!$F51=DATA!$A$3,DATA!$D$3,IF(ตย.ข้อมูลประกอบ!$F51=DATA!$A$4,DATA!$D$4,IF(ตย.ข้อมูลประกอบ!$F51=DATA!$A$5,DATA!$D$5,IF(ตย.ข้อมูลประกอบ!$F51=DATA!$A$6,DATA!$C$6,IF(ตย.ข้อมูลประกอบ!$F51=DATA!$A$7,DATA!$D$7,IF(ตย.ข้อมูลประกอบ!$F51=DATA!$A$8,DATA!$D$8))))))))</f>
        <v>0</v>
      </c>
      <c r="S51" s="24">
        <f>IF($F51=DATA!$A$1,DATA!$D$1,IF(ตย.ข้อมูลประกอบ!$F51=DATA!$A$2,DATA!$D$2,IF(ตย.ข้อมูลประกอบ!$F51=DATA!$A$3,DATA!$D$3,IF(ตย.ข้อมูลประกอบ!$F51=DATA!$A$4,DATA!$D$4,IF(ตย.ข้อมูลประกอบ!$F51=DATA!$A$5,DATA!$D$5,IF(ตย.ข้อมูลประกอบ!$F51=DATA!$A$6,DATA!$E$6,IF(ตย.ข้อมูลประกอบ!$F51=DATA!$A$7,DATA!$D$7,IF(ตย.ข้อมูลประกอบ!$F51=DATA!$A$8,DATA!$D$8))))))))</f>
        <v>0</v>
      </c>
      <c r="T51" s="29">
        <f t="shared" si="12"/>
        <v>0</v>
      </c>
      <c r="U51" s="24">
        <f>IF($F51=DATA!$A$1,DATA!$D$1,IF(ตย.ข้อมูลประกอบ!$F51=DATA!$A$2,DATA!$D$2,IF(ตย.ข้อมูลประกอบ!$F51=DATA!$A$3,DATA!$D$3,IF(ตย.ข้อมูลประกอบ!$F51=DATA!$A$4,DATA!$D$4,IF(ตย.ข้อมูลประกอบ!$F51=DATA!$A$5,DATA!$D$5,IF(ตย.ข้อมูลประกอบ!$F51=DATA!$A$6,DATA!$D$6,IF(ตย.ข้อมูลประกอบ!$F51=DATA!$A$7,DATA!$B$7,IF(ตย.ข้อมูลประกอบ!$F51=DATA!$A$8,DATA!$D$8))))))))</f>
        <v>0</v>
      </c>
      <c r="V51" s="24">
        <f>IF($F51=DATA!$A$1,DATA!$D$1,IF(ตย.ข้อมูลประกอบ!$F51=DATA!$A$2,DATA!$D$2,IF(ตย.ข้อมูลประกอบ!$F51=DATA!$A$3,DATA!$D$3,IF(ตย.ข้อมูลประกอบ!$F51=DATA!$A$4,DATA!$D$4,IF(ตย.ข้อมูลประกอบ!$F51=DATA!$A$5,DATA!$D$5,IF(ตย.ข้อมูลประกอบ!$F51=DATA!$A$6,DATA!$D$6,IF(ตย.ข้อมูลประกอบ!$F51=DATA!$A$7,DATA!$C$7,IF(ตย.ข้อมูลประกอบ!$F51=DATA!$A$8,DATA!$D$8))))))))</f>
        <v>0</v>
      </c>
      <c r="W51" s="30">
        <f t="shared" si="13"/>
        <v>0</v>
      </c>
      <c r="X51" s="25">
        <f t="shared" si="14"/>
        <v>317304</v>
      </c>
    </row>
    <row r="52" spans="1:24" ht="48" x14ac:dyDescent="0.8">
      <c r="A52" s="55">
        <v>44</v>
      </c>
      <c r="B52" s="25" t="s">
        <v>119</v>
      </c>
      <c r="C52" s="24" t="s">
        <v>70</v>
      </c>
      <c r="D52" s="24" t="s">
        <v>71</v>
      </c>
      <c r="E52" s="25" t="s">
        <v>124</v>
      </c>
      <c r="F52" s="52" t="s">
        <v>18</v>
      </c>
      <c r="G52" s="24">
        <v>20900</v>
      </c>
      <c r="H52" s="24">
        <f t="shared" si="5"/>
        <v>836</v>
      </c>
      <c r="I52" s="24">
        <f t="shared" si="6"/>
        <v>21736</v>
      </c>
      <c r="J52" s="24">
        <f t="shared" si="7"/>
        <v>1086.8</v>
      </c>
      <c r="K52" s="24">
        <f t="shared" si="8"/>
        <v>750</v>
      </c>
      <c r="L52" s="26">
        <f t="shared" si="9"/>
        <v>269832</v>
      </c>
      <c r="M52" s="24">
        <f>IF(F52=DATA!$A$1,DATA!$D$1,IF(ตย.ข้อมูลประกอบ!F52=DATA!$A$2,DATA!$D$2,IF(ตย.ข้อมูลประกอบ!F52=DATA!$A$3,DATA!$D$3,IF(ตย.ข้อมูลประกอบ!F52=DATA!$A$4,DATA!$D$4,IF(ตย.ข้อมูลประกอบ!F52=DATA!$A$5,DATA!$B$5,IF(ตย.ข้อมูลประกอบ!F52=DATA!$A$6,DATA!$D$6,IF(ตย.ข้อมูลประกอบ!F52=DATA!$A$7,DATA!$D$7,IF(ตย.ข้อมูลประกอบ!F52=DATA!$A$8,DATA!$D$8))))))))</f>
        <v>0</v>
      </c>
      <c r="N52" s="27">
        <f t="shared" si="10"/>
        <v>0</v>
      </c>
      <c r="O52" s="28">
        <f>IF(F52=DATA!$A$1,DATA!$C$1,IF(ตย.ข้อมูลประกอบ!F52=DATA!$A$2,DATA!$C$2,IF(ตย.ข้อมูลประกอบ!F52=DATA!$A$3,DATA!$C$3,IF(ตย.ข้อมูลประกอบ!F52=DATA!$A$4,DATA!$C$4,IF(ตย.ข้อมูลประกอบ!F52=DATA!$A$5,DATA!$C$5,IF(ตย.ข้อมูลประกอบ!F52=DATA!$A$6,DATA!$D$6,IF(ตย.ข้อมูลประกอบ!F52=DATA!$A$7,DATA!$D$7,IF(ตย.ข้อมูลประกอบ!F52=DATA!$A$8,DATA!$B$8))))))))</f>
        <v>2500</v>
      </c>
      <c r="P52" s="28">
        <f t="shared" si="11"/>
        <v>30000</v>
      </c>
      <c r="Q52" s="24">
        <f>IF($F52=DATA!$A$1,DATA!$D$1,IF(ตย.ข้อมูลประกอบ!$F52=DATA!$A$2,DATA!$D$2,IF(ตย.ข้อมูลประกอบ!$F52=DATA!$A$3,DATA!$D$3,IF(ตย.ข้อมูลประกอบ!$F52=DATA!$A$4,DATA!$D$4,IF(ตย.ข้อมูลประกอบ!$F52=DATA!$A$5,DATA!$D$5,IF(ตย.ข้อมูลประกอบ!$F52=DATA!$A$6,DATA!$B$6,IF(ตย.ข้อมูลประกอบ!$F52=DATA!$A$7,DATA!$D$7,IF(ตย.ข้อมูลประกอบ!$F52=DATA!$A$8,DATA!$D$8))))))))</f>
        <v>0</v>
      </c>
      <c r="R52" s="24">
        <f>IF($F52=DATA!$A$1,DATA!$D$1,IF(ตย.ข้อมูลประกอบ!$F52=DATA!$A$2,DATA!$D$2,IF(ตย.ข้อมูลประกอบ!$F52=DATA!$A$3,DATA!$D$3,IF(ตย.ข้อมูลประกอบ!$F52=DATA!$A$4,DATA!$D$4,IF(ตย.ข้อมูลประกอบ!$F52=DATA!$A$5,DATA!$D$5,IF(ตย.ข้อมูลประกอบ!$F52=DATA!$A$6,DATA!$C$6,IF(ตย.ข้อมูลประกอบ!$F52=DATA!$A$7,DATA!$D$7,IF(ตย.ข้อมูลประกอบ!$F52=DATA!$A$8,DATA!$D$8))))))))</f>
        <v>0</v>
      </c>
      <c r="S52" s="24">
        <f>IF($F52=DATA!$A$1,DATA!$D$1,IF(ตย.ข้อมูลประกอบ!$F52=DATA!$A$2,DATA!$D$2,IF(ตย.ข้อมูลประกอบ!$F52=DATA!$A$3,DATA!$D$3,IF(ตย.ข้อมูลประกอบ!$F52=DATA!$A$4,DATA!$D$4,IF(ตย.ข้อมูลประกอบ!$F52=DATA!$A$5,DATA!$D$5,IF(ตย.ข้อมูลประกอบ!$F52=DATA!$A$6,DATA!$E$6,IF(ตย.ข้อมูลประกอบ!$F52=DATA!$A$7,DATA!$D$7,IF(ตย.ข้อมูลประกอบ!$F52=DATA!$A$8,DATA!$D$8))))))))</f>
        <v>0</v>
      </c>
      <c r="T52" s="29">
        <f t="shared" si="12"/>
        <v>0</v>
      </c>
      <c r="U52" s="24">
        <f>IF($F52=DATA!$A$1,DATA!$D$1,IF(ตย.ข้อมูลประกอบ!$F52=DATA!$A$2,DATA!$D$2,IF(ตย.ข้อมูลประกอบ!$F52=DATA!$A$3,DATA!$D$3,IF(ตย.ข้อมูลประกอบ!$F52=DATA!$A$4,DATA!$D$4,IF(ตย.ข้อมูลประกอบ!$F52=DATA!$A$5,DATA!$D$5,IF(ตย.ข้อมูลประกอบ!$F52=DATA!$A$6,DATA!$D$6,IF(ตย.ข้อมูลประกอบ!$F52=DATA!$A$7,DATA!$B$7,IF(ตย.ข้อมูลประกอบ!$F52=DATA!$A$8,DATA!$D$8))))))))</f>
        <v>0</v>
      </c>
      <c r="V52" s="24">
        <f>IF($F52=DATA!$A$1,DATA!$D$1,IF(ตย.ข้อมูลประกอบ!$F52=DATA!$A$2,DATA!$D$2,IF(ตย.ข้อมูลประกอบ!$F52=DATA!$A$3,DATA!$D$3,IF(ตย.ข้อมูลประกอบ!$F52=DATA!$A$4,DATA!$D$4,IF(ตย.ข้อมูลประกอบ!$F52=DATA!$A$5,DATA!$D$5,IF(ตย.ข้อมูลประกอบ!$F52=DATA!$A$6,DATA!$D$6,IF(ตย.ข้อมูลประกอบ!$F52=DATA!$A$7,DATA!$C$7,IF(ตย.ข้อมูลประกอบ!$F52=DATA!$A$8,DATA!$D$8))))))))</f>
        <v>0</v>
      </c>
      <c r="W52" s="30">
        <f t="shared" si="13"/>
        <v>0</v>
      </c>
      <c r="X52" s="25">
        <f t="shared" si="14"/>
        <v>299832</v>
      </c>
    </row>
    <row r="53" spans="1:24" ht="48" x14ac:dyDescent="0.8">
      <c r="A53" s="55">
        <v>45</v>
      </c>
      <c r="B53" s="25" t="s">
        <v>119</v>
      </c>
      <c r="C53" s="24" t="s">
        <v>70</v>
      </c>
      <c r="D53" s="24" t="s">
        <v>71</v>
      </c>
      <c r="E53" s="25" t="s">
        <v>125</v>
      </c>
      <c r="F53" s="52" t="s">
        <v>18</v>
      </c>
      <c r="G53" s="24">
        <v>19160</v>
      </c>
      <c r="H53" s="24">
        <f t="shared" si="5"/>
        <v>766.4</v>
      </c>
      <c r="I53" s="24">
        <f t="shared" si="6"/>
        <v>19926.400000000001</v>
      </c>
      <c r="J53" s="24">
        <f t="shared" si="7"/>
        <v>996.32000000000016</v>
      </c>
      <c r="K53" s="24">
        <f t="shared" si="8"/>
        <v>750</v>
      </c>
      <c r="L53" s="26">
        <f t="shared" si="9"/>
        <v>248116.80000000002</v>
      </c>
      <c r="M53" s="24">
        <f>IF(F53=DATA!$A$1,DATA!$D$1,IF(ตย.ข้อมูลประกอบ!F53=DATA!$A$2,DATA!$D$2,IF(ตย.ข้อมูลประกอบ!F53=DATA!$A$3,DATA!$D$3,IF(ตย.ข้อมูลประกอบ!F53=DATA!$A$4,DATA!$D$4,IF(ตย.ข้อมูลประกอบ!F53=DATA!$A$5,DATA!$B$5,IF(ตย.ข้อมูลประกอบ!F53=DATA!$A$6,DATA!$D$6,IF(ตย.ข้อมูลประกอบ!F53=DATA!$A$7,DATA!$D$7,IF(ตย.ข้อมูลประกอบ!F53=DATA!$A$8,DATA!$D$8))))))))</f>
        <v>0</v>
      </c>
      <c r="N53" s="27">
        <f t="shared" si="10"/>
        <v>0</v>
      </c>
      <c r="O53" s="28">
        <f>IF(F53=DATA!$A$1,DATA!$C$1,IF(ตย.ข้อมูลประกอบ!F53=DATA!$A$2,DATA!$C$2,IF(ตย.ข้อมูลประกอบ!F53=DATA!$A$3,DATA!$C$3,IF(ตย.ข้อมูลประกอบ!F53=DATA!$A$4,DATA!$C$4,IF(ตย.ข้อมูลประกอบ!F53=DATA!$A$5,DATA!$C$5,IF(ตย.ข้อมูลประกอบ!F53=DATA!$A$6,DATA!$D$6,IF(ตย.ข้อมูลประกอบ!F53=DATA!$A$7,DATA!$D$7,IF(ตย.ข้อมูลประกอบ!F53=DATA!$A$8,DATA!$B$8))))))))</f>
        <v>2500</v>
      </c>
      <c r="P53" s="28">
        <f t="shared" si="11"/>
        <v>30000</v>
      </c>
      <c r="Q53" s="24">
        <f>IF($F53=DATA!$A$1,DATA!$D$1,IF(ตย.ข้อมูลประกอบ!$F53=DATA!$A$2,DATA!$D$2,IF(ตย.ข้อมูลประกอบ!$F53=DATA!$A$3,DATA!$D$3,IF(ตย.ข้อมูลประกอบ!$F53=DATA!$A$4,DATA!$D$4,IF(ตย.ข้อมูลประกอบ!$F53=DATA!$A$5,DATA!$D$5,IF(ตย.ข้อมูลประกอบ!$F53=DATA!$A$6,DATA!$B$6,IF(ตย.ข้อมูลประกอบ!$F53=DATA!$A$7,DATA!$D$7,IF(ตย.ข้อมูลประกอบ!$F53=DATA!$A$8,DATA!$D$8))))))))</f>
        <v>0</v>
      </c>
      <c r="R53" s="24">
        <f>IF($F53=DATA!$A$1,DATA!$D$1,IF(ตย.ข้อมูลประกอบ!$F53=DATA!$A$2,DATA!$D$2,IF(ตย.ข้อมูลประกอบ!$F53=DATA!$A$3,DATA!$D$3,IF(ตย.ข้อมูลประกอบ!$F53=DATA!$A$4,DATA!$D$4,IF(ตย.ข้อมูลประกอบ!$F53=DATA!$A$5,DATA!$D$5,IF(ตย.ข้อมูลประกอบ!$F53=DATA!$A$6,DATA!$C$6,IF(ตย.ข้อมูลประกอบ!$F53=DATA!$A$7,DATA!$D$7,IF(ตย.ข้อมูลประกอบ!$F53=DATA!$A$8,DATA!$D$8))))))))</f>
        <v>0</v>
      </c>
      <c r="S53" s="24">
        <f>IF($F53=DATA!$A$1,DATA!$D$1,IF(ตย.ข้อมูลประกอบ!$F53=DATA!$A$2,DATA!$D$2,IF(ตย.ข้อมูลประกอบ!$F53=DATA!$A$3,DATA!$D$3,IF(ตย.ข้อมูลประกอบ!$F53=DATA!$A$4,DATA!$D$4,IF(ตย.ข้อมูลประกอบ!$F53=DATA!$A$5,DATA!$D$5,IF(ตย.ข้อมูลประกอบ!$F53=DATA!$A$6,DATA!$E$6,IF(ตย.ข้อมูลประกอบ!$F53=DATA!$A$7,DATA!$D$7,IF(ตย.ข้อมูลประกอบ!$F53=DATA!$A$8,DATA!$D$8))))))))</f>
        <v>0</v>
      </c>
      <c r="T53" s="29">
        <f t="shared" si="12"/>
        <v>0</v>
      </c>
      <c r="U53" s="24">
        <f>IF($F53=DATA!$A$1,DATA!$D$1,IF(ตย.ข้อมูลประกอบ!$F53=DATA!$A$2,DATA!$D$2,IF(ตย.ข้อมูลประกอบ!$F53=DATA!$A$3,DATA!$D$3,IF(ตย.ข้อมูลประกอบ!$F53=DATA!$A$4,DATA!$D$4,IF(ตย.ข้อมูลประกอบ!$F53=DATA!$A$5,DATA!$D$5,IF(ตย.ข้อมูลประกอบ!$F53=DATA!$A$6,DATA!$D$6,IF(ตย.ข้อมูลประกอบ!$F53=DATA!$A$7,DATA!$B$7,IF(ตย.ข้อมูลประกอบ!$F53=DATA!$A$8,DATA!$D$8))))))))</f>
        <v>0</v>
      </c>
      <c r="V53" s="24">
        <f>IF($F53=DATA!$A$1,DATA!$D$1,IF(ตย.ข้อมูลประกอบ!$F53=DATA!$A$2,DATA!$D$2,IF(ตย.ข้อมูลประกอบ!$F53=DATA!$A$3,DATA!$D$3,IF(ตย.ข้อมูลประกอบ!$F53=DATA!$A$4,DATA!$D$4,IF(ตย.ข้อมูลประกอบ!$F53=DATA!$A$5,DATA!$D$5,IF(ตย.ข้อมูลประกอบ!$F53=DATA!$A$6,DATA!$D$6,IF(ตย.ข้อมูลประกอบ!$F53=DATA!$A$7,DATA!$C$7,IF(ตย.ข้อมูลประกอบ!$F53=DATA!$A$8,DATA!$D$8))))))))</f>
        <v>0</v>
      </c>
      <c r="W53" s="30">
        <f t="shared" si="13"/>
        <v>0</v>
      </c>
      <c r="X53" s="25">
        <f t="shared" si="14"/>
        <v>278116.80000000005</v>
      </c>
    </row>
    <row r="54" spans="1:24" ht="48" x14ac:dyDescent="0.8">
      <c r="A54" s="58">
        <v>46</v>
      </c>
      <c r="B54" s="37" t="s">
        <v>119</v>
      </c>
      <c r="C54" s="59" t="s">
        <v>70</v>
      </c>
      <c r="D54" s="59" t="s">
        <v>71</v>
      </c>
      <c r="E54" s="37" t="s">
        <v>126</v>
      </c>
      <c r="F54" s="52" t="s">
        <v>16</v>
      </c>
      <c r="G54" s="60">
        <v>18440</v>
      </c>
      <c r="H54" s="24">
        <f t="shared" si="5"/>
        <v>737.6</v>
      </c>
      <c r="I54" s="24">
        <f t="shared" ref="I54:I108" si="15">SUM(G54:H54)</f>
        <v>19177.599999999999</v>
      </c>
      <c r="J54" s="24">
        <f t="shared" si="7"/>
        <v>958.88</v>
      </c>
      <c r="K54" s="24">
        <f t="shared" si="8"/>
        <v>750</v>
      </c>
      <c r="L54" s="26">
        <f t="shared" si="9"/>
        <v>239131.19999999998</v>
      </c>
      <c r="M54" s="24">
        <f>IF(F54=DATA!$A$1,DATA!$D$1,IF(ตย.ข้อมูลประกอบ!F54=DATA!$A$2,DATA!$D$2,IF(ตย.ข้อมูลประกอบ!F54=DATA!$A$3,DATA!$D$3,IF(ตย.ข้อมูลประกอบ!F54=DATA!$A$4,DATA!$D$4,IF(ตย.ข้อมูลประกอบ!F54=DATA!$A$5,DATA!$B$5,IF(ตย.ข้อมูลประกอบ!F54=DATA!$A$6,DATA!$D$6,IF(ตย.ข้อมูลประกอบ!F54=DATA!$A$7,DATA!$D$7,IF(ตย.ข้อมูลประกอบ!F54=DATA!$A$8,DATA!$D$8))))))))</f>
        <v>0</v>
      </c>
      <c r="N54" s="27">
        <f t="shared" si="10"/>
        <v>0</v>
      </c>
      <c r="O54" s="28">
        <f>IF(F54=DATA!$A$1,DATA!$C$1,IF(ตย.ข้อมูลประกอบ!F54=DATA!$A$2,DATA!$C$2,IF(ตย.ข้อมูลประกอบ!F54=DATA!$A$3,DATA!$C$3,IF(ตย.ข้อมูลประกอบ!F54=DATA!$A$4,DATA!$C$4,IF(ตย.ข้อมูลประกอบ!F54=DATA!$A$5,DATA!$C$5,IF(ตย.ข้อมูลประกอบ!F54=DATA!$A$6,DATA!$D$6,IF(ตย.ข้อมูลประกอบ!F54=DATA!$A$7,DATA!$D$7,IF(ตย.ข้อมูลประกอบ!F54=DATA!$A$8,DATA!$B$8))))))))</f>
        <v>2500</v>
      </c>
      <c r="P54" s="28">
        <f t="shared" si="11"/>
        <v>30000</v>
      </c>
      <c r="Q54" s="24">
        <f>IF($F54=DATA!$A$1,DATA!$D$1,IF(ตย.ข้อมูลประกอบ!$F54=DATA!$A$2,DATA!$D$2,IF(ตย.ข้อมูลประกอบ!$F54=DATA!$A$3,DATA!$D$3,IF(ตย.ข้อมูลประกอบ!$F54=DATA!$A$4,DATA!$D$4,IF(ตย.ข้อมูลประกอบ!$F54=DATA!$A$5,DATA!$D$5,IF(ตย.ข้อมูลประกอบ!$F54=DATA!$A$6,DATA!$B$6,IF(ตย.ข้อมูลประกอบ!$F54=DATA!$A$7,DATA!$D$7,IF(ตย.ข้อมูลประกอบ!$F54=DATA!$A$8,DATA!$D$8))))))))</f>
        <v>0</v>
      </c>
      <c r="R54" s="24">
        <f>IF($F54=DATA!$A$1,DATA!$D$1,IF(ตย.ข้อมูลประกอบ!$F54=DATA!$A$2,DATA!$D$2,IF(ตย.ข้อมูลประกอบ!$F54=DATA!$A$3,DATA!$D$3,IF(ตย.ข้อมูลประกอบ!$F54=DATA!$A$4,DATA!$D$4,IF(ตย.ข้อมูลประกอบ!$F54=DATA!$A$5,DATA!$D$5,IF(ตย.ข้อมูลประกอบ!$F54=DATA!$A$6,DATA!$C$6,IF(ตย.ข้อมูลประกอบ!$F54=DATA!$A$7,DATA!$D$7,IF(ตย.ข้อมูลประกอบ!$F54=DATA!$A$8,DATA!$D$8))))))))</f>
        <v>0</v>
      </c>
      <c r="S54" s="24">
        <f>IF($F54=DATA!$A$1,DATA!$D$1,IF(ตย.ข้อมูลประกอบ!$F54=DATA!$A$2,DATA!$D$2,IF(ตย.ข้อมูลประกอบ!$F54=DATA!$A$3,DATA!$D$3,IF(ตย.ข้อมูลประกอบ!$F54=DATA!$A$4,DATA!$D$4,IF(ตย.ข้อมูลประกอบ!$F54=DATA!$A$5,DATA!$D$5,IF(ตย.ข้อมูลประกอบ!$F54=DATA!$A$6,DATA!$E$6,IF(ตย.ข้อมูลประกอบ!$F54=DATA!$A$7,DATA!$D$7,IF(ตย.ข้อมูลประกอบ!$F54=DATA!$A$8,DATA!$D$8))))))))</f>
        <v>0</v>
      </c>
      <c r="T54" s="29">
        <f t="shared" si="12"/>
        <v>0</v>
      </c>
      <c r="U54" s="24">
        <f>IF($F54=DATA!$A$1,DATA!$D$1,IF(ตย.ข้อมูลประกอบ!$F54=DATA!$A$2,DATA!$D$2,IF(ตย.ข้อมูลประกอบ!$F54=DATA!$A$3,DATA!$D$3,IF(ตย.ข้อมูลประกอบ!$F54=DATA!$A$4,DATA!$D$4,IF(ตย.ข้อมูลประกอบ!$F54=DATA!$A$5,DATA!$D$5,IF(ตย.ข้อมูลประกอบ!$F54=DATA!$A$6,DATA!$D$6,IF(ตย.ข้อมูลประกอบ!$F54=DATA!$A$7,DATA!$B$7,IF(ตย.ข้อมูลประกอบ!$F54=DATA!$A$8,DATA!$D$8))))))))</f>
        <v>0</v>
      </c>
      <c r="V54" s="24">
        <f>IF($F54=DATA!$A$1,DATA!$D$1,IF(ตย.ข้อมูลประกอบ!$F54=DATA!$A$2,DATA!$D$2,IF(ตย.ข้อมูลประกอบ!$F54=DATA!$A$3,DATA!$D$3,IF(ตย.ข้อมูลประกอบ!$F54=DATA!$A$4,DATA!$D$4,IF(ตย.ข้อมูลประกอบ!$F54=DATA!$A$5,DATA!$D$5,IF(ตย.ข้อมูลประกอบ!$F54=DATA!$A$6,DATA!$D$6,IF(ตย.ข้อมูลประกอบ!$F54=DATA!$A$7,DATA!$C$7,IF(ตย.ข้อมูลประกอบ!$F54=DATA!$A$8,DATA!$D$8))))))))</f>
        <v>0</v>
      </c>
      <c r="W54" s="30">
        <f t="shared" si="13"/>
        <v>0</v>
      </c>
      <c r="X54" s="25">
        <f t="shared" si="14"/>
        <v>269131.19999999995</v>
      </c>
    </row>
    <row r="55" spans="1:24" ht="48" x14ac:dyDescent="0.8">
      <c r="A55" s="58">
        <v>47</v>
      </c>
      <c r="B55" s="37" t="s">
        <v>119</v>
      </c>
      <c r="C55" s="59" t="s">
        <v>70</v>
      </c>
      <c r="D55" s="59" t="s">
        <v>71</v>
      </c>
      <c r="E55" s="37" t="s">
        <v>127</v>
      </c>
      <c r="F55" s="52" t="s">
        <v>18</v>
      </c>
      <c r="G55" s="60">
        <v>17200</v>
      </c>
      <c r="H55" s="24">
        <f t="shared" si="5"/>
        <v>688</v>
      </c>
      <c r="I55" s="24">
        <f t="shared" si="15"/>
        <v>17888</v>
      </c>
      <c r="J55" s="24">
        <f t="shared" si="7"/>
        <v>894.40000000000009</v>
      </c>
      <c r="K55" s="24">
        <f t="shared" si="8"/>
        <v>750</v>
      </c>
      <c r="L55" s="26">
        <f t="shared" si="9"/>
        <v>223656</v>
      </c>
      <c r="M55" s="24">
        <f>IF(F55=DATA!$A$1,DATA!$D$1,IF(ตย.ข้อมูลประกอบ!F55=DATA!$A$2,DATA!$D$2,IF(ตย.ข้อมูลประกอบ!F55=DATA!$A$3,DATA!$D$3,IF(ตย.ข้อมูลประกอบ!F55=DATA!$A$4,DATA!$D$4,IF(ตย.ข้อมูลประกอบ!F55=DATA!$A$5,DATA!$B$5,IF(ตย.ข้อมูลประกอบ!F55=DATA!$A$6,DATA!$D$6,IF(ตย.ข้อมูลประกอบ!F55=DATA!$A$7,DATA!$D$7,IF(ตย.ข้อมูลประกอบ!F55=DATA!$A$8,DATA!$D$8))))))))</f>
        <v>0</v>
      </c>
      <c r="N55" s="27">
        <f t="shared" si="10"/>
        <v>0</v>
      </c>
      <c r="O55" s="28">
        <f>IF(F55=DATA!$A$1,DATA!$C$1,IF(ตย.ข้อมูลประกอบ!F55=DATA!$A$2,DATA!$C$2,IF(ตย.ข้อมูลประกอบ!F55=DATA!$A$3,DATA!$C$3,IF(ตย.ข้อมูลประกอบ!F55=DATA!$A$4,DATA!$C$4,IF(ตย.ข้อมูลประกอบ!F55=DATA!$A$5,DATA!$C$5,IF(ตย.ข้อมูลประกอบ!F55=DATA!$A$6,DATA!$D$6,IF(ตย.ข้อมูลประกอบ!F55=DATA!$A$7,DATA!$D$7,IF(ตย.ข้อมูลประกอบ!F55=DATA!$A$8,DATA!$B$8))))))))</f>
        <v>2500</v>
      </c>
      <c r="P55" s="28">
        <f t="shared" si="11"/>
        <v>30000</v>
      </c>
      <c r="Q55" s="24">
        <f>IF($F55=DATA!$A$1,DATA!$D$1,IF(ตย.ข้อมูลประกอบ!$F55=DATA!$A$2,DATA!$D$2,IF(ตย.ข้อมูลประกอบ!$F55=DATA!$A$3,DATA!$D$3,IF(ตย.ข้อมูลประกอบ!$F55=DATA!$A$4,DATA!$D$4,IF(ตย.ข้อมูลประกอบ!$F55=DATA!$A$5,DATA!$D$5,IF(ตย.ข้อมูลประกอบ!$F55=DATA!$A$6,DATA!$B$6,IF(ตย.ข้อมูลประกอบ!$F55=DATA!$A$7,DATA!$D$7,IF(ตย.ข้อมูลประกอบ!$F55=DATA!$A$8,DATA!$D$8))))))))</f>
        <v>0</v>
      </c>
      <c r="R55" s="24">
        <f>IF($F55=DATA!$A$1,DATA!$D$1,IF(ตย.ข้อมูลประกอบ!$F55=DATA!$A$2,DATA!$D$2,IF(ตย.ข้อมูลประกอบ!$F55=DATA!$A$3,DATA!$D$3,IF(ตย.ข้อมูลประกอบ!$F55=DATA!$A$4,DATA!$D$4,IF(ตย.ข้อมูลประกอบ!$F55=DATA!$A$5,DATA!$D$5,IF(ตย.ข้อมูลประกอบ!$F55=DATA!$A$6,DATA!$C$6,IF(ตย.ข้อมูลประกอบ!$F55=DATA!$A$7,DATA!$D$7,IF(ตย.ข้อมูลประกอบ!$F55=DATA!$A$8,DATA!$D$8))))))))</f>
        <v>0</v>
      </c>
      <c r="S55" s="24">
        <f>IF($F55=DATA!$A$1,DATA!$D$1,IF(ตย.ข้อมูลประกอบ!$F55=DATA!$A$2,DATA!$D$2,IF(ตย.ข้อมูลประกอบ!$F55=DATA!$A$3,DATA!$D$3,IF(ตย.ข้อมูลประกอบ!$F55=DATA!$A$4,DATA!$D$4,IF(ตย.ข้อมูลประกอบ!$F55=DATA!$A$5,DATA!$D$5,IF(ตย.ข้อมูลประกอบ!$F55=DATA!$A$6,DATA!$E$6,IF(ตย.ข้อมูลประกอบ!$F55=DATA!$A$7,DATA!$D$7,IF(ตย.ข้อมูลประกอบ!$F55=DATA!$A$8,DATA!$D$8))))))))</f>
        <v>0</v>
      </c>
      <c r="T55" s="29">
        <f t="shared" si="12"/>
        <v>0</v>
      </c>
      <c r="U55" s="24">
        <f>IF($F55=DATA!$A$1,DATA!$D$1,IF(ตย.ข้อมูลประกอบ!$F55=DATA!$A$2,DATA!$D$2,IF(ตย.ข้อมูลประกอบ!$F55=DATA!$A$3,DATA!$D$3,IF(ตย.ข้อมูลประกอบ!$F55=DATA!$A$4,DATA!$D$4,IF(ตย.ข้อมูลประกอบ!$F55=DATA!$A$5,DATA!$D$5,IF(ตย.ข้อมูลประกอบ!$F55=DATA!$A$6,DATA!$D$6,IF(ตย.ข้อมูลประกอบ!$F55=DATA!$A$7,DATA!$B$7,IF(ตย.ข้อมูลประกอบ!$F55=DATA!$A$8,DATA!$D$8))))))))</f>
        <v>0</v>
      </c>
      <c r="V55" s="24">
        <f>IF($F55=DATA!$A$1,DATA!$D$1,IF(ตย.ข้อมูลประกอบ!$F55=DATA!$A$2,DATA!$D$2,IF(ตย.ข้อมูลประกอบ!$F55=DATA!$A$3,DATA!$D$3,IF(ตย.ข้อมูลประกอบ!$F55=DATA!$A$4,DATA!$D$4,IF(ตย.ข้อมูลประกอบ!$F55=DATA!$A$5,DATA!$D$5,IF(ตย.ข้อมูลประกอบ!$F55=DATA!$A$6,DATA!$D$6,IF(ตย.ข้อมูลประกอบ!$F55=DATA!$A$7,DATA!$C$7,IF(ตย.ข้อมูลประกอบ!$F55=DATA!$A$8,DATA!$D$8))))))))</f>
        <v>0</v>
      </c>
      <c r="W55" s="30">
        <f t="shared" si="13"/>
        <v>0</v>
      </c>
      <c r="X55" s="25">
        <f t="shared" si="14"/>
        <v>253656</v>
      </c>
    </row>
    <row r="56" spans="1:24" ht="48" x14ac:dyDescent="0.8">
      <c r="A56" s="58">
        <v>48</v>
      </c>
      <c r="B56" s="37" t="s">
        <v>119</v>
      </c>
      <c r="C56" s="59" t="s">
        <v>70</v>
      </c>
      <c r="D56" s="59" t="s">
        <v>71</v>
      </c>
      <c r="E56" s="37" t="s">
        <v>128</v>
      </c>
      <c r="F56" s="52" t="s">
        <v>16</v>
      </c>
      <c r="G56" s="60">
        <v>15600</v>
      </c>
      <c r="H56" s="24">
        <f t="shared" si="5"/>
        <v>624</v>
      </c>
      <c r="I56" s="24">
        <f t="shared" si="15"/>
        <v>16224</v>
      </c>
      <c r="J56" s="24">
        <f t="shared" si="7"/>
        <v>811.2</v>
      </c>
      <c r="K56" s="24">
        <f t="shared" si="8"/>
        <v>750</v>
      </c>
      <c r="L56" s="26">
        <f t="shared" si="9"/>
        <v>203688</v>
      </c>
      <c r="M56" s="24">
        <f>IF(F56=DATA!$A$1,DATA!$D$1,IF(ตย.ข้อมูลประกอบ!F56=DATA!$A$2,DATA!$D$2,IF(ตย.ข้อมูลประกอบ!F56=DATA!$A$3,DATA!$D$3,IF(ตย.ข้อมูลประกอบ!F56=DATA!$A$4,DATA!$D$4,IF(ตย.ข้อมูลประกอบ!F56=DATA!$A$5,DATA!$B$5,IF(ตย.ข้อมูลประกอบ!F56=DATA!$A$6,DATA!$D$6,IF(ตย.ข้อมูลประกอบ!F56=DATA!$A$7,DATA!$D$7,IF(ตย.ข้อมูลประกอบ!F56=DATA!$A$8,DATA!$D$8))))))))</f>
        <v>0</v>
      </c>
      <c r="N56" s="27">
        <f t="shared" si="10"/>
        <v>0</v>
      </c>
      <c r="O56" s="28">
        <f>IF(F56=DATA!$A$1,DATA!$C$1,IF(ตย.ข้อมูลประกอบ!F56=DATA!$A$2,DATA!$C$2,IF(ตย.ข้อมูลประกอบ!F56=DATA!$A$3,DATA!$C$3,IF(ตย.ข้อมูลประกอบ!F56=DATA!$A$4,DATA!$C$4,IF(ตย.ข้อมูลประกอบ!F56=DATA!$A$5,DATA!$C$5,IF(ตย.ข้อมูลประกอบ!F56=DATA!$A$6,DATA!$D$6,IF(ตย.ข้อมูลประกอบ!F56=DATA!$A$7,DATA!$D$7,IF(ตย.ข้อมูลประกอบ!F56=DATA!$A$8,DATA!$B$8))))))))</f>
        <v>2500</v>
      </c>
      <c r="P56" s="28">
        <f t="shared" si="11"/>
        <v>30000</v>
      </c>
      <c r="Q56" s="24">
        <f>IF($F56=DATA!$A$1,DATA!$D$1,IF(ตย.ข้อมูลประกอบ!$F56=DATA!$A$2,DATA!$D$2,IF(ตย.ข้อมูลประกอบ!$F56=DATA!$A$3,DATA!$D$3,IF(ตย.ข้อมูลประกอบ!$F56=DATA!$A$4,DATA!$D$4,IF(ตย.ข้อมูลประกอบ!$F56=DATA!$A$5,DATA!$D$5,IF(ตย.ข้อมูลประกอบ!$F56=DATA!$A$6,DATA!$B$6,IF(ตย.ข้อมูลประกอบ!$F56=DATA!$A$7,DATA!$D$7,IF(ตย.ข้อมูลประกอบ!$F56=DATA!$A$8,DATA!$D$8))))))))</f>
        <v>0</v>
      </c>
      <c r="R56" s="24">
        <f>IF($F56=DATA!$A$1,DATA!$D$1,IF(ตย.ข้อมูลประกอบ!$F56=DATA!$A$2,DATA!$D$2,IF(ตย.ข้อมูลประกอบ!$F56=DATA!$A$3,DATA!$D$3,IF(ตย.ข้อมูลประกอบ!$F56=DATA!$A$4,DATA!$D$4,IF(ตย.ข้อมูลประกอบ!$F56=DATA!$A$5,DATA!$D$5,IF(ตย.ข้อมูลประกอบ!$F56=DATA!$A$6,DATA!$C$6,IF(ตย.ข้อมูลประกอบ!$F56=DATA!$A$7,DATA!$D$7,IF(ตย.ข้อมูลประกอบ!$F56=DATA!$A$8,DATA!$D$8))))))))</f>
        <v>0</v>
      </c>
      <c r="S56" s="24">
        <f>IF($F56=DATA!$A$1,DATA!$D$1,IF(ตย.ข้อมูลประกอบ!$F56=DATA!$A$2,DATA!$D$2,IF(ตย.ข้อมูลประกอบ!$F56=DATA!$A$3,DATA!$D$3,IF(ตย.ข้อมูลประกอบ!$F56=DATA!$A$4,DATA!$D$4,IF(ตย.ข้อมูลประกอบ!$F56=DATA!$A$5,DATA!$D$5,IF(ตย.ข้อมูลประกอบ!$F56=DATA!$A$6,DATA!$E$6,IF(ตย.ข้อมูลประกอบ!$F56=DATA!$A$7,DATA!$D$7,IF(ตย.ข้อมูลประกอบ!$F56=DATA!$A$8,DATA!$D$8))))))))</f>
        <v>0</v>
      </c>
      <c r="T56" s="29">
        <f t="shared" si="12"/>
        <v>0</v>
      </c>
      <c r="U56" s="24">
        <f>IF($F56=DATA!$A$1,DATA!$D$1,IF(ตย.ข้อมูลประกอบ!$F56=DATA!$A$2,DATA!$D$2,IF(ตย.ข้อมูลประกอบ!$F56=DATA!$A$3,DATA!$D$3,IF(ตย.ข้อมูลประกอบ!$F56=DATA!$A$4,DATA!$D$4,IF(ตย.ข้อมูลประกอบ!$F56=DATA!$A$5,DATA!$D$5,IF(ตย.ข้อมูลประกอบ!$F56=DATA!$A$6,DATA!$D$6,IF(ตย.ข้อมูลประกอบ!$F56=DATA!$A$7,DATA!$B$7,IF(ตย.ข้อมูลประกอบ!$F56=DATA!$A$8,DATA!$D$8))))))))</f>
        <v>0</v>
      </c>
      <c r="V56" s="24">
        <f>IF($F56=DATA!$A$1,DATA!$D$1,IF(ตย.ข้อมูลประกอบ!$F56=DATA!$A$2,DATA!$D$2,IF(ตย.ข้อมูลประกอบ!$F56=DATA!$A$3,DATA!$D$3,IF(ตย.ข้อมูลประกอบ!$F56=DATA!$A$4,DATA!$D$4,IF(ตย.ข้อมูลประกอบ!$F56=DATA!$A$5,DATA!$D$5,IF(ตย.ข้อมูลประกอบ!$F56=DATA!$A$6,DATA!$D$6,IF(ตย.ข้อมูลประกอบ!$F56=DATA!$A$7,DATA!$C$7,IF(ตย.ข้อมูลประกอบ!$F56=DATA!$A$8,DATA!$D$8))))))))</f>
        <v>0</v>
      </c>
      <c r="W56" s="30">
        <f t="shared" si="13"/>
        <v>0</v>
      </c>
      <c r="X56" s="25">
        <f t="shared" si="14"/>
        <v>233688</v>
      </c>
    </row>
    <row r="57" spans="1:24" ht="48" x14ac:dyDescent="0.8">
      <c r="A57" s="58">
        <v>49</v>
      </c>
      <c r="B57" s="37" t="s">
        <v>119</v>
      </c>
      <c r="C57" s="59" t="s">
        <v>129</v>
      </c>
      <c r="D57" s="59" t="s">
        <v>71</v>
      </c>
      <c r="E57" s="37" t="s">
        <v>130</v>
      </c>
      <c r="F57" s="52" t="s">
        <v>18</v>
      </c>
      <c r="G57" s="60">
        <v>15000</v>
      </c>
      <c r="H57" s="24">
        <f t="shared" si="5"/>
        <v>600</v>
      </c>
      <c r="I57" s="24">
        <f t="shared" si="15"/>
        <v>15600</v>
      </c>
      <c r="J57" s="24">
        <f t="shared" si="7"/>
        <v>780</v>
      </c>
      <c r="K57" s="24">
        <f t="shared" si="8"/>
        <v>750</v>
      </c>
      <c r="L57" s="26">
        <f t="shared" si="9"/>
        <v>196200</v>
      </c>
      <c r="M57" s="24">
        <f>IF(F57=DATA!$A$1,DATA!$D$1,IF(ตย.ข้อมูลประกอบ!F57=DATA!$A$2,DATA!$D$2,IF(ตย.ข้อมูลประกอบ!F57=DATA!$A$3,DATA!$D$3,IF(ตย.ข้อมูลประกอบ!F57=DATA!$A$4,DATA!$D$4,IF(ตย.ข้อมูลประกอบ!F57=DATA!$A$5,DATA!$B$5,IF(ตย.ข้อมูลประกอบ!F57=DATA!$A$6,DATA!$D$6,IF(ตย.ข้อมูลประกอบ!F57=DATA!$A$7,DATA!$D$7,IF(ตย.ข้อมูลประกอบ!F57=DATA!$A$8,DATA!$D$8))))))))</f>
        <v>0</v>
      </c>
      <c r="N57" s="27">
        <f t="shared" si="10"/>
        <v>0</v>
      </c>
      <c r="O57" s="28">
        <f>IF(F57=DATA!$A$1,DATA!$C$1,IF(ตย.ข้อมูลประกอบ!F57=DATA!$A$2,DATA!$C$2,IF(ตย.ข้อมูลประกอบ!F57=DATA!$A$3,DATA!$C$3,IF(ตย.ข้อมูลประกอบ!F57=DATA!$A$4,DATA!$C$4,IF(ตย.ข้อมูลประกอบ!F57=DATA!$A$5,DATA!$C$5,IF(ตย.ข้อมูลประกอบ!F57=DATA!$A$6,DATA!$D$6,IF(ตย.ข้อมูลประกอบ!F57=DATA!$A$7,DATA!$D$7,IF(ตย.ข้อมูลประกอบ!F57=DATA!$A$8,DATA!$B$8))))))))</f>
        <v>2500</v>
      </c>
      <c r="P57" s="28">
        <f t="shared" si="11"/>
        <v>30000</v>
      </c>
      <c r="Q57" s="24">
        <f>IF($F57=DATA!$A$1,DATA!$D$1,IF(ตย.ข้อมูลประกอบ!$F57=DATA!$A$2,DATA!$D$2,IF(ตย.ข้อมูลประกอบ!$F57=DATA!$A$3,DATA!$D$3,IF(ตย.ข้อมูลประกอบ!$F57=DATA!$A$4,DATA!$D$4,IF(ตย.ข้อมูลประกอบ!$F57=DATA!$A$5,DATA!$D$5,IF(ตย.ข้อมูลประกอบ!$F57=DATA!$A$6,DATA!$B$6,IF(ตย.ข้อมูลประกอบ!$F57=DATA!$A$7,DATA!$D$7,IF(ตย.ข้อมูลประกอบ!$F57=DATA!$A$8,DATA!$D$8))))))))</f>
        <v>0</v>
      </c>
      <c r="R57" s="24">
        <f>IF($F57=DATA!$A$1,DATA!$D$1,IF(ตย.ข้อมูลประกอบ!$F57=DATA!$A$2,DATA!$D$2,IF(ตย.ข้อมูลประกอบ!$F57=DATA!$A$3,DATA!$D$3,IF(ตย.ข้อมูลประกอบ!$F57=DATA!$A$4,DATA!$D$4,IF(ตย.ข้อมูลประกอบ!$F57=DATA!$A$5,DATA!$D$5,IF(ตย.ข้อมูลประกอบ!$F57=DATA!$A$6,DATA!$C$6,IF(ตย.ข้อมูลประกอบ!$F57=DATA!$A$7,DATA!$D$7,IF(ตย.ข้อมูลประกอบ!$F57=DATA!$A$8,DATA!$D$8))))))))</f>
        <v>0</v>
      </c>
      <c r="S57" s="24">
        <f>IF($F57=DATA!$A$1,DATA!$D$1,IF(ตย.ข้อมูลประกอบ!$F57=DATA!$A$2,DATA!$D$2,IF(ตย.ข้อมูลประกอบ!$F57=DATA!$A$3,DATA!$D$3,IF(ตย.ข้อมูลประกอบ!$F57=DATA!$A$4,DATA!$D$4,IF(ตย.ข้อมูลประกอบ!$F57=DATA!$A$5,DATA!$D$5,IF(ตย.ข้อมูลประกอบ!$F57=DATA!$A$6,DATA!$E$6,IF(ตย.ข้อมูลประกอบ!$F57=DATA!$A$7,DATA!$D$7,IF(ตย.ข้อมูลประกอบ!$F57=DATA!$A$8,DATA!$D$8))))))))</f>
        <v>0</v>
      </c>
      <c r="T57" s="29">
        <f t="shared" si="12"/>
        <v>0</v>
      </c>
      <c r="U57" s="24">
        <f>IF($F57=DATA!$A$1,DATA!$D$1,IF(ตย.ข้อมูลประกอบ!$F57=DATA!$A$2,DATA!$D$2,IF(ตย.ข้อมูลประกอบ!$F57=DATA!$A$3,DATA!$D$3,IF(ตย.ข้อมูลประกอบ!$F57=DATA!$A$4,DATA!$D$4,IF(ตย.ข้อมูลประกอบ!$F57=DATA!$A$5,DATA!$D$5,IF(ตย.ข้อมูลประกอบ!$F57=DATA!$A$6,DATA!$D$6,IF(ตย.ข้อมูลประกอบ!$F57=DATA!$A$7,DATA!$B$7,IF(ตย.ข้อมูลประกอบ!$F57=DATA!$A$8,DATA!$D$8))))))))</f>
        <v>0</v>
      </c>
      <c r="V57" s="24">
        <f>IF($F57=DATA!$A$1,DATA!$D$1,IF(ตย.ข้อมูลประกอบ!$F57=DATA!$A$2,DATA!$D$2,IF(ตย.ข้อมูลประกอบ!$F57=DATA!$A$3,DATA!$D$3,IF(ตย.ข้อมูลประกอบ!$F57=DATA!$A$4,DATA!$D$4,IF(ตย.ข้อมูลประกอบ!$F57=DATA!$A$5,DATA!$D$5,IF(ตย.ข้อมูลประกอบ!$F57=DATA!$A$6,DATA!$D$6,IF(ตย.ข้อมูลประกอบ!$F57=DATA!$A$7,DATA!$C$7,IF(ตย.ข้อมูลประกอบ!$F57=DATA!$A$8,DATA!$D$8))))))))</f>
        <v>0</v>
      </c>
      <c r="W57" s="30">
        <f t="shared" si="13"/>
        <v>0</v>
      </c>
      <c r="X57" s="25">
        <f t="shared" si="14"/>
        <v>226200</v>
      </c>
    </row>
    <row r="58" spans="1:24" ht="48" x14ac:dyDescent="0.8">
      <c r="A58" s="58">
        <v>50</v>
      </c>
      <c r="B58" s="37" t="s">
        <v>131</v>
      </c>
      <c r="C58" s="59" t="s">
        <v>70</v>
      </c>
      <c r="D58" s="59" t="s">
        <v>71</v>
      </c>
      <c r="E58" s="37" t="s">
        <v>132</v>
      </c>
      <c r="F58" s="52" t="s">
        <v>16</v>
      </c>
      <c r="G58" s="60">
        <v>24780</v>
      </c>
      <c r="H58" s="24">
        <f t="shared" si="5"/>
        <v>991.2</v>
      </c>
      <c r="I58" s="24">
        <f t="shared" si="15"/>
        <v>25771.200000000001</v>
      </c>
      <c r="J58" s="24">
        <f t="shared" si="7"/>
        <v>1288.5600000000002</v>
      </c>
      <c r="K58" s="24">
        <f t="shared" si="8"/>
        <v>750</v>
      </c>
      <c r="L58" s="26">
        <f t="shared" si="9"/>
        <v>318254.40000000002</v>
      </c>
      <c r="M58" s="24">
        <f>IF(F58=DATA!$A$1,DATA!$D$1,IF(ตย.ข้อมูลประกอบ!F58=DATA!$A$2,DATA!$D$2,IF(ตย.ข้อมูลประกอบ!F58=DATA!$A$3,DATA!$D$3,IF(ตย.ข้อมูลประกอบ!F58=DATA!$A$4,DATA!$D$4,IF(ตย.ข้อมูลประกอบ!F58=DATA!$A$5,DATA!$B$5,IF(ตย.ข้อมูลประกอบ!F58=DATA!$A$6,DATA!$D$6,IF(ตย.ข้อมูลประกอบ!F58=DATA!$A$7,DATA!$D$7,IF(ตย.ข้อมูลประกอบ!F58=DATA!$A$8,DATA!$D$8))))))))</f>
        <v>0</v>
      </c>
      <c r="N58" s="27">
        <f t="shared" si="10"/>
        <v>0</v>
      </c>
      <c r="O58" s="28">
        <f>IF(F58=DATA!$A$1,DATA!$C$1,IF(ตย.ข้อมูลประกอบ!F58=DATA!$A$2,DATA!$C$2,IF(ตย.ข้อมูลประกอบ!F58=DATA!$A$3,DATA!$C$3,IF(ตย.ข้อมูลประกอบ!F58=DATA!$A$4,DATA!$C$4,IF(ตย.ข้อมูลประกอบ!F58=DATA!$A$5,DATA!$C$5,IF(ตย.ข้อมูลประกอบ!F58=DATA!$A$6,DATA!$D$6,IF(ตย.ข้อมูลประกอบ!F58=DATA!$A$7,DATA!$D$7,IF(ตย.ข้อมูลประกอบ!F58=DATA!$A$8,DATA!$B$8))))))))</f>
        <v>2500</v>
      </c>
      <c r="P58" s="28">
        <f t="shared" si="11"/>
        <v>30000</v>
      </c>
      <c r="Q58" s="24">
        <f>IF($F58=DATA!$A$1,DATA!$D$1,IF(ตย.ข้อมูลประกอบ!$F58=DATA!$A$2,DATA!$D$2,IF(ตย.ข้อมูลประกอบ!$F58=DATA!$A$3,DATA!$D$3,IF(ตย.ข้อมูลประกอบ!$F58=DATA!$A$4,DATA!$D$4,IF(ตย.ข้อมูลประกอบ!$F58=DATA!$A$5,DATA!$D$5,IF(ตย.ข้อมูลประกอบ!$F58=DATA!$A$6,DATA!$B$6,IF(ตย.ข้อมูลประกอบ!$F58=DATA!$A$7,DATA!$D$7,IF(ตย.ข้อมูลประกอบ!$F58=DATA!$A$8,DATA!$D$8))))))))</f>
        <v>0</v>
      </c>
      <c r="R58" s="24">
        <f>IF($F58=DATA!$A$1,DATA!$D$1,IF(ตย.ข้อมูลประกอบ!$F58=DATA!$A$2,DATA!$D$2,IF(ตย.ข้อมูลประกอบ!$F58=DATA!$A$3,DATA!$D$3,IF(ตย.ข้อมูลประกอบ!$F58=DATA!$A$4,DATA!$D$4,IF(ตย.ข้อมูลประกอบ!$F58=DATA!$A$5,DATA!$D$5,IF(ตย.ข้อมูลประกอบ!$F58=DATA!$A$6,DATA!$C$6,IF(ตย.ข้อมูลประกอบ!$F58=DATA!$A$7,DATA!$D$7,IF(ตย.ข้อมูลประกอบ!$F58=DATA!$A$8,DATA!$D$8))))))))</f>
        <v>0</v>
      </c>
      <c r="S58" s="24">
        <f>IF($F58=DATA!$A$1,DATA!$D$1,IF(ตย.ข้อมูลประกอบ!$F58=DATA!$A$2,DATA!$D$2,IF(ตย.ข้อมูลประกอบ!$F58=DATA!$A$3,DATA!$D$3,IF(ตย.ข้อมูลประกอบ!$F58=DATA!$A$4,DATA!$D$4,IF(ตย.ข้อมูลประกอบ!$F58=DATA!$A$5,DATA!$D$5,IF(ตย.ข้อมูลประกอบ!$F58=DATA!$A$6,DATA!$E$6,IF(ตย.ข้อมูลประกอบ!$F58=DATA!$A$7,DATA!$D$7,IF(ตย.ข้อมูลประกอบ!$F58=DATA!$A$8,DATA!$D$8))))))))</f>
        <v>0</v>
      </c>
      <c r="T58" s="29">
        <f t="shared" si="12"/>
        <v>0</v>
      </c>
      <c r="U58" s="24">
        <f>IF($F58=DATA!$A$1,DATA!$D$1,IF(ตย.ข้อมูลประกอบ!$F58=DATA!$A$2,DATA!$D$2,IF(ตย.ข้อมูลประกอบ!$F58=DATA!$A$3,DATA!$D$3,IF(ตย.ข้อมูลประกอบ!$F58=DATA!$A$4,DATA!$D$4,IF(ตย.ข้อมูลประกอบ!$F58=DATA!$A$5,DATA!$D$5,IF(ตย.ข้อมูลประกอบ!$F58=DATA!$A$6,DATA!$D$6,IF(ตย.ข้อมูลประกอบ!$F58=DATA!$A$7,DATA!$B$7,IF(ตย.ข้อมูลประกอบ!$F58=DATA!$A$8,DATA!$D$8))))))))</f>
        <v>0</v>
      </c>
      <c r="V58" s="24">
        <f>IF($F58=DATA!$A$1,DATA!$D$1,IF(ตย.ข้อมูลประกอบ!$F58=DATA!$A$2,DATA!$D$2,IF(ตย.ข้อมูลประกอบ!$F58=DATA!$A$3,DATA!$D$3,IF(ตย.ข้อมูลประกอบ!$F58=DATA!$A$4,DATA!$D$4,IF(ตย.ข้อมูลประกอบ!$F58=DATA!$A$5,DATA!$D$5,IF(ตย.ข้อมูลประกอบ!$F58=DATA!$A$6,DATA!$D$6,IF(ตย.ข้อมูลประกอบ!$F58=DATA!$A$7,DATA!$C$7,IF(ตย.ข้อมูลประกอบ!$F58=DATA!$A$8,DATA!$D$8))))))))</f>
        <v>0</v>
      </c>
      <c r="W58" s="30">
        <f t="shared" si="13"/>
        <v>0</v>
      </c>
      <c r="X58" s="25">
        <f t="shared" si="14"/>
        <v>348254.4</v>
      </c>
    </row>
    <row r="59" spans="1:24" ht="48" x14ac:dyDescent="0.8">
      <c r="A59" s="58">
        <v>51</v>
      </c>
      <c r="B59" s="37" t="s">
        <v>131</v>
      </c>
      <c r="C59" s="59" t="s">
        <v>70</v>
      </c>
      <c r="D59" s="59" t="s">
        <v>71</v>
      </c>
      <c r="E59" s="37" t="s">
        <v>133</v>
      </c>
      <c r="F59" s="52" t="s">
        <v>16</v>
      </c>
      <c r="G59" s="60">
        <v>24660</v>
      </c>
      <c r="H59" s="24">
        <f t="shared" si="5"/>
        <v>986.4</v>
      </c>
      <c r="I59" s="24">
        <f t="shared" si="15"/>
        <v>25646.400000000001</v>
      </c>
      <c r="J59" s="24">
        <f t="shared" si="7"/>
        <v>1282.3200000000002</v>
      </c>
      <c r="K59" s="24">
        <f t="shared" si="8"/>
        <v>750</v>
      </c>
      <c r="L59" s="26">
        <f t="shared" si="9"/>
        <v>316756.80000000005</v>
      </c>
      <c r="M59" s="24">
        <f>IF(F59=DATA!$A$1,DATA!$D$1,IF(ตย.ข้อมูลประกอบ!F59=DATA!$A$2,DATA!$D$2,IF(ตย.ข้อมูลประกอบ!F59=DATA!$A$3,DATA!$D$3,IF(ตย.ข้อมูลประกอบ!F59=DATA!$A$4,DATA!$D$4,IF(ตย.ข้อมูลประกอบ!F59=DATA!$A$5,DATA!$B$5,IF(ตย.ข้อมูลประกอบ!F59=DATA!$A$6,DATA!$D$6,IF(ตย.ข้อมูลประกอบ!F59=DATA!$A$7,DATA!$D$7,IF(ตย.ข้อมูลประกอบ!F59=DATA!$A$8,DATA!$D$8))))))))</f>
        <v>0</v>
      </c>
      <c r="N59" s="27">
        <f t="shared" si="10"/>
        <v>0</v>
      </c>
      <c r="O59" s="28">
        <f>IF(F59=DATA!$A$1,DATA!$C$1,IF(ตย.ข้อมูลประกอบ!F59=DATA!$A$2,DATA!$C$2,IF(ตย.ข้อมูลประกอบ!F59=DATA!$A$3,DATA!$C$3,IF(ตย.ข้อมูลประกอบ!F59=DATA!$A$4,DATA!$C$4,IF(ตย.ข้อมูลประกอบ!F59=DATA!$A$5,DATA!$C$5,IF(ตย.ข้อมูลประกอบ!F59=DATA!$A$6,DATA!$D$6,IF(ตย.ข้อมูลประกอบ!F59=DATA!$A$7,DATA!$D$7,IF(ตย.ข้อมูลประกอบ!F59=DATA!$A$8,DATA!$B$8))))))))</f>
        <v>2500</v>
      </c>
      <c r="P59" s="28">
        <f t="shared" si="11"/>
        <v>30000</v>
      </c>
      <c r="Q59" s="24">
        <f>IF($F59=DATA!$A$1,DATA!$D$1,IF(ตย.ข้อมูลประกอบ!$F59=DATA!$A$2,DATA!$D$2,IF(ตย.ข้อมูลประกอบ!$F59=DATA!$A$3,DATA!$D$3,IF(ตย.ข้อมูลประกอบ!$F59=DATA!$A$4,DATA!$D$4,IF(ตย.ข้อมูลประกอบ!$F59=DATA!$A$5,DATA!$D$5,IF(ตย.ข้อมูลประกอบ!$F59=DATA!$A$6,DATA!$B$6,IF(ตย.ข้อมูลประกอบ!$F59=DATA!$A$7,DATA!$D$7,IF(ตย.ข้อมูลประกอบ!$F59=DATA!$A$8,DATA!$D$8))))))))</f>
        <v>0</v>
      </c>
      <c r="R59" s="24">
        <f>IF($F59=DATA!$A$1,DATA!$D$1,IF(ตย.ข้อมูลประกอบ!$F59=DATA!$A$2,DATA!$D$2,IF(ตย.ข้อมูลประกอบ!$F59=DATA!$A$3,DATA!$D$3,IF(ตย.ข้อมูลประกอบ!$F59=DATA!$A$4,DATA!$D$4,IF(ตย.ข้อมูลประกอบ!$F59=DATA!$A$5,DATA!$D$5,IF(ตย.ข้อมูลประกอบ!$F59=DATA!$A$6,DATA!$C$6,IF(ตย.ข้อมูลประกอบ!$F59=DATA!$A$7,DATA!$D$7,IF(ตย.ข้อมูลประกอบ!$F59=DATA!$A$8,DATA!$D$8))))))))</f>
        <v>0</v>
      </c>
      <c r="S59" s="24">
        <f>IF($F59=DATA!$A$1,DATA!$D$1,IF(ตย.ข้อมูลประกอบ!$F59=DATA!$A$2,DATA!$D$2,IF(ตย.ข้อมูลประกอบ!$F59=DATA!$A$3,DATA!$D$3,IF(ตย.ข้อมูลประกอบ!$F59=DATA!$A$4,DATA!$D$4,IF(ตย.ข้อมูลประกอบ!$F59=DATA!$A$5,DATA!$D$5,IF(ตย.ข้อมูลประกอบ!$F59=DATA!$A$6,DATA!$E$6,IF(ตย.ข้อมูลประกอบ!$F59=DATA!$A$7,DATA!$D$7,IF(ตย.ข้อมูลประกอบ!$F59=DATA!$A$8,DATA!$D$8))))))))</f>
        <v>0</v>
      </c>
      <c r="T59" s="29">
        <f t="shared" si="12"/>
        <v>0</v>
      </c>
      <c r="U59" s="24">
        <f>IF($F59=DATA!$A$1,DATA!$D$1,IF(ตย.ข้อมูลประกอบ!$F59=DATA!$A$2,DATA!$D$2,IF(ตย.ข้อมูลประกอบ!$F59=DATA!$A$3,DATA!$D$3,IF(ตย.ข้อมูลประกอบ!$F59=DATA!$A$4,DATA!$D$4,IF(ตย.ข้อมูลประกอบ!$F59=DATA!$A$5,DATA!$D$5,IF(ตย.ข้อมูลประกอบ!$F59=DATA!$A$6,DATA!$D$6,IF(ตย.ข้อมูลประกอบ!$F59=DATA!$A$7,DATA!$B$7,IF(ตย.ข้อมูลประกอบ!$F59=DATA!$A$8,DATA!$D$8))))))))</f>
        <v>0</v>
      </c>
      <c r="V59" s="24">
        <f>IF($F59=DATA!$A$1,DATA!$D$1,IF(ตย.ข้อมูลประกอบ!$F59=DATA!$A$2,DATA!$D$2,IF(ตย.ข้อมูลประกอบ!$F59=DATA!$A$3,DATA!$D$3,IF(ตย.ข้อมูลประกอบ!$F59=DATA!$A$4,DATA!$D$4,IF(ตย.ข้อมูลประกอบ!$F59=DATA!$A$5,DATA!$D$5,IF(ตย.ข้อมูลประกอบ!$F59=DATA!$A$6,DATA!$D$6,IF(ตย.ข้อมูลประกอบ!$F59=DATA!$A$7,DATA!$C$7,IF(ตย.ข้อมูลประกอบ!$F59=DATA!$A$8,DATA!$D$8))))))))</f>
        <v>0</v>
      </c>
      <c r="W59" s="30">
        <f t="shared" si="13"/>
        <v>0</v>
      </c>
      <c r="X59" s="25">
        <f t="shared" si="14"/>
        <v>346756.80000000005</v>
      </c>
    </row>
    <row r="60" spans="1:24" ht="48" x14ac:dyDescent="0.8">
      <c r="A60" s="58">
        <v>52</v>
      </c>
      <c r="B60" s="37" t="s">
        <v>131</v>
      </c>
      <c r="C60" s="59" t="s">
        <v>70</v>
      </c>
      <c r="D60" s="59" t="s">
        <v>71</v>
      </c>
      <c r="E60" s="37" t="s">
        <v>134</v>
      </c>
      <c r="F60" s="52" t="s">
        <v>16</v>
      </c>
      <c r="G60" s="60">
        <v>22620</v>
      </c>
      <c r="H60" s="24">
        <f t="shared" si="5"/>
        <v>904.80000000000007</v>
      </c>
      <c r="I60" s="24">
        <f t="shared" si="15"/>
        <v>23524.799999999999</v>
      </c>
      <c r="J60" s="24">
        <f t="shared" si="7"/>
        <v>1176.24</v>
      </c>
      <c r="K60" s="24">
        <f t="shared" si="8"/>
        <v>750</v>
      </c>
      <c r="L60" s="26">
        <f t="shared" si="9"/>
        <v>291297.59999999998</v>
      </c>
      <c r="M60" s="24">
        <f>IF(F60=DATA!$A$1,DATA!$D$1,IF(ตย.ข้อมูลประกอบ!F60=DATA!$A$2,DATA!$D$2,IF(ตย.ข้อมูลประกอบ!F60=DATA!$A$3,DATA!$D$3,IF(ตย.ข้อมูลประกอบ!F60=DATA!$A$4,DATA!$D$4,IF(ตย.ข้อมูลประกอบ!F60=DATA!$A$5,DATA!$B$5,IF(ตย.ข้อมูลประกอบ!F60=DATA!$A$6,DATA!$D$6,IF(ตย.ข้อมูลประกอบ!F60=DATA!$A$7,DATA!$D$7,IF(ตย.ข้อมูลประกอบ!F60=DATA!$A$8,DATA!$D$8))))))))</f>
        <v>0</v>
      </c>
      <c r="N60" s="27">
        <f t="shared" si="10"/>
        <v>0</v>
      </c>
      <c r="O60" s="28">
        <f>IF(F60=DATA!$A$1,DATA!$C$1,IF(ตย.ข้อมูลประกอบ!F60=DATA!$A$2,DATA!$C$2,IF(ตย.ข้อมูลประกอบ!F60=DATA!$A$3,DATA!$C$3,IF(ตย.ข้อมูลประกอบ!F60=DATA!$A$4,DATA!$C$4,IF(ตย.ข้อมูลประกอบ!F60=DATA!$A$5,DATA!$C$5,IF(ตย.ข้อมูลประกอบ!F60=DATA!$A$6,DATA!$D$6,IF(ตย.ข้อมูลประกอบ!F60=DATA!$A$7,DATA!$D$7,IF(ตย.ข้อมูลประกอบ!F60=DATA!$A$8,DATA!$B$8))))))))</f>
        <v>2500</v>
      </c>
      <c r="P60" s="28">
        <f t="shared" si="11"/>
        <v>30000</v>
      </c>
      <c r="Q60" s="24">
        <f>IF($F60=DATA!$A$1,DATA!$D$1,IF(ตย.ข้อมูลประกอบ!$F60=DATA!$A$2,DATA!$D$2,IF(ตย.ข้อมูลประกอบ!$F60=DATA!$A$3,DATA!$D$3,IF(ตย.ข้อมูลประกอบ!$F60=DATA!$A$4,DATA!$D$4,IF(ตย.ข้อมูลประกอบ!$F60=DATA!$A$5,DATA!$D$5,IF(ตย.ข้อมูลประกอบ!$F60=DATA!$A$6,DATA!$B$6,IF(ตย.ข้อมูลประกอบ!$F60=DATA!$A$7,DATA!$D$7,IF(ตย.ข้อมูลประกอบ!$F60=DATA!$A$8,DATA!$D$8))))))))</f>
        <v>0</v>
      </c>
      <c r="R60" s="24">
        <f>IF($F60=DATA!$A$1,DATA!$D$1,IF(ตย.ข้อมูลประกอบ!$F60=DATA!$A$2,DATA!$D$2,IF(ตย.ข้อมูลประกอบ!$F60=DATA!$A$3,DATA!$D$3,IF(ตย.ข้อมูลประกอบ!$F60=DATA!$A$4,DATA!$D$4,IF(ตย.ข้อมูลประกอบ!$F60=DATA!$A$5,DATA!$D$5,IF(ตย.ข้อมูลประกอบ!$F60=DATA!$A$6,DATA!$C$6,IF(ตย.ข้อมูลประกอบ!$F60=DATA!$A$7,DATA!$D$7,IF(ตย.ข้อมูลประกอบ!$F60=DATA!$A$8,DATA!$D$8))))))))</f>
        <v>0</v>
      </c>
      <c r="S60" s="24">
        <f>IF($F60=DATA!$A$1,DATA!$D$1,IF(ตย.ข้อมูลประกอบ!$F60=DATA!$A$2,DATA!$D$2,IF(ตย.ข้อมูลประกอบ!$F60=DATA!$A$3,DATA!$D$3,IF(ตย.ข้อมูลประกอบ!$F60=DATA!$A$4,DATA!$D$4,IF(ตย.ข้อมูลประกอบ!$F60=DATA!$A$5,DATA!$D$5,IF(ตย.ข้อมูลประกอบ!$F60=DATA!$A$6,DATA!$E$6,IF(ตย.ข้อมูลประกอบ!$F60=DATA!$A$7,DATA!$D$7,IF(ตย.ข้อมูลประกอบ!$F60=DATA!$A$8,DATA!$D$8))))))))</f>
        <v>0</v>
      </c>
      <c r="T60" s="29">
        <f t="shared" si="12"/>
        <v>0</v>
      </c>
      <c r="U60" s="24">
        <f>IF($F60=DATA!$A$1,DATA!$D$1,IF(ตย.ข้อมูลประกอบ!$F60=DATA!$A$2,DATA!$D$2,IF(ตย.ข้อมูลประกอบ!$F60=DATA!$A$3,DATA!$D$3,IF(ตย.ข้อมูลประกอบ!$F60=DATA!$A$4,DATA!$D$4,IF(ตย.ข้อมูลประกอบ!$F60=DATA!$A$5,DATA!$D$5,IF(ตย.ข้อมูลประกอบ!$F60=DATA!$A$6,DATA!$D$6,IF(ตย.ข้อมูลประกอบ!$F60=DATA!$A$7,DATA!$B$7,IF(ตย.ข้อมูลประกอบ!$F60=DATA!$A$8,DATA!$D$8))))))))</f>
        <v>0</v>
      </c>
      <c r="V60" s="24">
        <f>IF($F60=DATA!$A$1,DATA!$D$1,IF(ตย.ข้อมูลประกอบ!$F60=DATA!$A$2,DATA!$D$2,IF(ตย.ข้อมูลประกอบ!$F60=DATA!$A$3,DATA!$D$3,IF(ตย.ข้อมูลประกอบ!$F60=DATA!$A$4,DATA!$D$4,IF(ตย.ข้อมูลประกอบ!$F60=DATA!$A$5,DATA!$D$5,IF(ตย.ข้อมูลประกอบ!$F60=DATA!$A$6,DATA!$D$6,IF(ตย.ข้อมูลประกอบ!$F60=DATA!$A$7,DATA!$C$7,IF(ตย.ข้อมูลประกอบ!$F60=DATA!$A$8,DATA!$D$8))))))))</f>
        <v>0</v>
      </c>
      <c r="W60" s="30">
        <f t="shared" si="13"/>
        <v>0</v>
      </c>
      <c r="X60" s="25">
        <f t="shared" si="14"/>
        <v>321297.59999999998</v>
      </c>
    </row>
    <row r="61" spans="1:24" ht="48" x14ac:dyDescent="0.8">
      <c r="A61" s="58">
        <v>53</v>
      </c>
      <c r="B61" s="37" t="s">
        <v>131</v>
      </c>
      <c r="C61" s="59" t="s">
        <v>70</v>
      </c>
      <c r="D61" s="59" t="s">
        <v>71</v>
      </c>
      <c r="E61" s="37" t="s">
        <v>135</v>
      </c>
      <c r="F61" s="52" t="s">
        <v>16</v>
      </c>
      <c r="G61" s="60">
        <v>23180</v>
      </c>
      <c r="H61" s="24">
        <f t="shared" si="5"/>
        <v>927.2</v>
      </c>
      <c r="I61" s="24">
        <f t="shared" si="15"/>
        <v>24107.200000000001</v>
      </c>
      <c r="J61" s="24">
        <f t="shared" si="7"/>
        <v>1205.3600000000001</v>
      </c>
      <c r="K61" s="24">
        <f t="shared" si="8"/>
        <v>750</v>
      </c>
      <c r="L61" s="26">
        <f t="shared" si="9"/>
        <v>298286.40000000002</v>
      </c>
      <c r="M61" s="24">
        <f>IF(F61=DATA!$A$1,DATA!$D$1,IF(ตย.ข้อมูลประกอบ!F61=DATA!$A$2,DATA!$D$2,IF(ตย.ข้อมูลประกอบ!F61=DATA!$A$3,DATA!$D$3,IF(ตย.ข้อมูลประกอบ!F61=DATA!$A$4,DATA!$D$4,IF(ตย.ข้อมูลประกอบ!F61=DATA!$A$5,DATA!$B$5,IF(ตย.ข้อมูลประกอบ!F61=DATA!$A$6,DATA!$D$6,IF(ตย.ข้อมูลประกอบ!F61=DATA!$A$7,DATA!$D$7,IF(ตย.ข้อมูลประกอบ!F61=DATA!$A$8,DATA!$D$8))))))))</f>
        <v>0</v>
      </c>
      <c r="N61" s="27">
        <f t="shared" si="10"/>
        <v>0</v>
      </c>
      <c r="O61" s="28">
        <f>IF(F61=DATA!$A$1,DATA!$C$1,IF(ตย.ข้อมูลประกอบ!F61=DATA!$A$2,DATA!$C$2,IF(ตย.ข้อมูลประกอบ!F61=DATA!$A$3,DATA!$C$3,IF(ตย.ข้อมูลประกอบ!F61=DATA!$A$4,DATA!$C$4,IF(ตย.ข้อมูลประกอบ!F61=DATA!$A$5,DATA!$C$5,IF(ตย.ข้อมูลประกอบ!F61=DATA!$A$6,DATA!$D$6,IF(ตย.ข้อมูลประกอบ!F61=DATA!$A$7,DATA!$D$7,IF(ตย.ข้อมูลประกอบ!F61=DATA!$A$8,DATA!$B$8))))))))</f>
        <v>2500</v>
      </c>
      <c r="P61" s="28">
        <f t="shared" si="11"/>
        <v>30000</v>
      </c>
      <c r="Q61" s="24">
        <f>IF($F61=DATA!$A$1,DATA!$D$1,IF(ตย.ข้อมูลประกอบ!$F61=DATA!$A$2,DATA!$D$2,IF(ตย.ข้อมูลประกอบ!$F61=DATA!$A$3,DATA!$D$3,IF(ตย.ข้อมูลประกอบ!$F61=DATA!$A$4,DATA!$D$4,IF(ตย.ข้อมูลประกอบ!$F61=DATA!$A$5,DATA!$D$5,IF(ตย.ข้อมูลประกอบ!$F61=DATA!$A$6,DATA!$B$6,IF(ตย.ข้อมูลประกอบ!$F61=DATA!$A$7,DATA!$D$7,IF(ตย.ข้อมูลประกอบ!$F61=DATA!$A$8,DATA!$D$8))))))))</f>
        <v>0</v>
      </c>
      <c r="R61" s="24">
        <f>IF($F61=DATA!$A$1,DATA!$D$1,IF(ตย.ข้อมูลประกอบ!$F61=DATA!$A$2,DATA!$D$2,IF(ตย.ข้อมูลประกอบ!$F61=DATA!$A$3,DATA!$D$3,IF(ตย.ข้อมูลประกอบ!$F61=DATA!$A$4,DATA!$D$4,IF(ตย.ข้อมูลประกอบ!$F61=DATA!$A$5,DATA!$D$5,IF(ตย.ข้อมูลประกอบ!$F61=DATA!$A$6,DATA!$C$6,IF(ตย.ข้อมูลประกอบ!$F61=DATA!$A$7,DATA!$D$7,IF(ตย.ข้อมูลประกอบ!$F61=DATA!$A$8,DATA!$D$8))))))))</f>
        <v>0</v>
      </c>
      <c r="S61" s="24">
        <f>IF($F61=DATA!$A$1,DATA!$D$1,IF(ตย.ข้อมูลประกอบ!$F61=DATA!$A$2,DATA!$D$2,IF(ตย.ข้อมูลประกอบ!$F61=DATA!$A$3,DATA!$D$3,IF(ตย.ข้อมูลประกอบ!$F61=DATA!$A$4,DATA!$D$4,IF(ตย.ข้อมูลประกอบ!$F61=DATA!$A$5,DATA!$D$5,IF(ตย.ข้อมูลประกอบ!$F61=DATA!$A$6,DATA!$E$6,IF(ตย.ข้อมูลประกอบ!$F61=DATA!$A$7,DATA!$D$7,IF(ตย.ข้อมูลประกอบ!$F61=DATA!$A$8,DATA!$D$8))))))))</f>
        <v>0</v>
      </c>
      <c r="T61" s="29">
        <f t="shared" si="12"/>
        <v>0</v>
      </c>
      <c r="U61" s="24">
        <f>IF($F61=DATA!$A$1,DATA!$D$1,IF(ตย.ข้อมูลประกอบ!$F61=DATA!$A$2,DATA!$D$2,IF(ตย.ข้อมูลประกอบ!$F61=DATA!$A$3,DATA!$D$3,IF(ตย.ข้อมูลประกอบ!$F61=DATA!$A$4,DATA!$D$4,IF(ตย.ข้อมูลประกอบ!$F61=DATA!$A$5,DATA!$D$5,IF(ตย.ข้อมูลประกอบ!$F61=DATA!$A$6,DATA!$D$6,IF(ตย.ข้อมูลประกอบ!$F61=DATA!$A$7,DATA!$B$7,IF(ตย.ข้อมูลประกอบ!$F61=DATA!$A$8,DATA!$D$8))))))))</f>
        <v>0</v>
      </c>
      <c r="V61" s="24">
        <f>IF($F61=DATA!$A$1,DATA!$D$1,IF(ตย.ข้อมูลประกอบ!$F61=DATA!$A$2,DATA!$D$2,IF(ตย.ข้อมูลประกอบ!$F61=DATA!$A$3,DATA!$D$3,IF(ตย.ข้อมูลประกอบ!$F61=DATA!$A$4,DATA!$D$4,IF(ตย.ข้อมูลประกอบ!$F61=DATA!$A$5,DATA!$D$5,IF(ตย.ข้อมูลประกอบ!$F61=DATA!$A$6,DATA!$D$6,IF(ตย.ข้อมูลประกอบ!$F61=DATA!$A$7,DATA!$C$7,IF(ตย.ข้อมูลประกอบ!$F61=DATA!$A$8,DATA!$D$8))))))))</f>
        <v>0</v>
      </c>
      <c r="W61" s="30">
        <f t="shared" si="13"/>
        <v>0</v>
      </c>
      <c r="X61" s="25">
        <f t="shared" si="14"/>
        <v>328286.40000000002</v>
      </c>
    </row>
    <row r="62" spans="1:24" ht="48" x14ac:dyDescent="0.8">
      <c r="A62" s="58">
        <v>54</v>
      </c>
      <c r="B62" s="37" t="s">
        <v>131</v>
      </c>
      <c r="C62" s="59" t="s">
        <v>70</v>
      </c>
      <c r="D62" s="59" t="s">
        <v>71</v>
      </c>
      <c r="E62" s="37" t="s">
        <v>136</v>
      </c>
      <c r="F62" s="52" t="s">
        <v>16</v>
      </c>
      <c r="G62" s="60">
        <v>23820</v>
      </c>
      <c r="H62" s="24">
        <f t="shared" si="5"/>
        <v>952.80000000000007</v>
      </c>
      <c r="I62" s="24">
        <f t="shared" si="15"/>
        <v>24772.799999999999</v>
      </c>
      <c r="J62" s="24">
        <f t="shared" si="7"/>
        <v>1238.6400000000001</v>
      </c>
      <c r="K62" s="24">
        <f t="shared" si="8"/>
        <v>750</v>
      </c>
      <c r="L62" s="26">
        <f t="shared" si="9"/>
        <v>306273.59999999998</v>
      </c>
      <c r="M62" s="24">
        <f>IF(F62=DATA!$A$1,DATA!$D$1,IF(ตย.ข้อมูลประกอบ!F62=DATA!$A$2,DATA!$D$2,IF(ตย.ข้อมูลประกอบ!F62=DATA!$A$3,DATA!$D$3,IF(ตย.ข้อมูลประกอบ!F62=DATA!$A$4,DATA!$D$4,IF(ตย.ข้อมูลประกอบ!F62=DATA!$A$5,DATA!$B$5,IF(ตย.ข้อมูลประกอบ!F62=DATA!$A$6,DATA!$D$6,IF(ตย.ข้อมูลประกอบ!F62=DATA!$A$7,DATA!$D$7,IF(ตย.ข้อมูลประกอบ!F62=DATA!$A$8,DATA!$D$8))))))))</f>
        <v>0</v>
      </c>
      <c r="N62" s="27">
        <f t="shared" si="10"/>
        <v>0</v>
      </c>
      <c r="O62" s="28">
        <f>IF(F62=DATA!$A$1,DATA!$C$1,IF(ตย.ข้อมูลประกอบ!F62=DATA!$A$2,DATA!$C$2,IF(ตย.ข้อมูลประกอบ!F62=DATA!$A$3,DATA!$C$3,IF(ตย.ข้อมูลประกอบ!F62=DATA!$A$4,DATA!$C$4,IF(ตย.ข้อมูลประกอบ!F62=DATA!$A$5,DATA!$C$5,IF(ตย.ข้อมูลประกอบ!F62=DATA!$A$6,DATA!$D$6,IF(ตย.ข้อมูลประกอบ!F62=DATA!$A$7,DATA!$D$7,IF(ตย.ข้อมูลประกอบ!F62=DATA!$A$8,DATA!$B$8))))))))</f>
        <v>2500</v>
      </c>
      <c r="P62" s="28">
        <f t="shared" si="11"/>
        <v>30000</v>
      </c>
      <c r="Q62" s="24">
        <f>IF($F62=DATA!$A$1,DATA!$D$1,IF(ตย.ข้อมูลประกอบ!$F62=DATA!$A$2,DATA!$D$2,IF(ตย.ข้อมูลประกอบ!$F62=DATA!$A$3,DATA!$D$3,IF(ตย.ข้อมูลประกอบ!$F62=DATA!$A$4,DATA!$D$4,IF(ตย.ข้อมูลประกอบ!$F62=DATA!$A$5,DATA!$D$5,IF(ตย.ข้อมูลประกอบ!$F62=DATA!$A$6,DATA!$B$6,IF(ตย.ข้อมูลประกอบ!$F62=DATA!$A$7,DATA!$D$7,IF(ตย.ข้อมูลประกอบ!$F62=DATA!$A$8,DATA!$D$8))))))))</f>
        <v>0</v>
      </c>
      <c r="R62" s="24">
        <f>IF($F62=DATA!$A$1,DATA!$D$1,IF(ตย.ข้อมูลประกอบ!$F62=DATA!$A$2,DATA!$D$2,IF(ตย.ข้อมูลประกอบ!$F62=DATA!$A$3,DATA!$D$3,IF(ตย.ข้อมูลประกอบ!$F62=DATA!$A$4,DATA!$D$4,IF(ตย.ข้อมูลประกอบ!$F62=DATA!$A$5,DATA!$D$5,IF(ตย.ข้อมูลประกอบ!$F62=DATA!$A$6,DATA!$C$6,IF(ตย.ข้อมูลประกอบ!$F62=DATA!$A$7,DATA!$D$7,IF(ตย.ข้อมูลประกอบ!$F62=DATA!$A$8,DATA!$D$8))))))))</f>
        <v>0</v>
      </c>
      <c r="S62" s="24">
        <f>IF($F62=DATA!$A$1,DATA!$D$1,IF(ตย.ข้อมูลประกอบ!$F62=DATA!$A$2,DATA!$D$2,IF(ตย.ข้อมูลประกอบ!$F62=DATA!$A$3,DATA!$D$3,IF(ตย.ข้อมูลประกอบ!$F62=DATA!$A$4,DATA!$D$4,IF(ตย.ข้อมูลประกอบ!$F62=DATA!$A$5,DATA!$D$5,IF(ตย.ข้อมูลประกอบ!$F62=DATA!$A$6,DATA!$E$6,IF(ตย.ข้อมูลประกอบ!$F62=DATA!$A$7,DATA!$D$7,IF(ตย.ข้อมูลประกอบ!$F62=DATA!$A$8,DATA!$D$8))))))))</f>
        <v>0</v>
      </c>
      <c r="T62" s="29">
        <f t="shared" si="12"/>
        <v>0</v>
      </c>
      <c r="U62" s="24">
        <f>IF($F62=DATA!$A$1,DATA!$D$1,IF(ตย.ข้อมูลประกอบ!$F62=DATA!$A$2,DATA!$D$2,IF(ตย.ข้อมูลประกอบ!$F62=DATA!$A$3,DATA!$D$3,IF(ตย.ข้อมูลประกอบ!$F62=DATA!$A$4,DATA!$D$4,IF(ตย.ข้อมูลประกอบ!$F62=DATA!$A$5,DATA!$D$5,IF(ตย.ข้อมูลประกอบ!$F62=DATA!$A$6,DATA!$D$6,IF(ตย.ข้อมูลประกอบ!$F62=DATA!$A$7,DATA!$B$7,IF(ตย.ข้อมูลประกอบ!$F62=DATA!$A$8,DATA!$D$8))))))))</f>
        <v>0</v>
      </c>
      <c r="V62" s="24">
        <f>IF($F62=DATA!$A$1,DATA!$D$1,IF(ตย.ข้อมูลประกอบ!$F62=DATA!$A$2,DATA!$D$2,IF(ตย.ข้อมูลประกอบ!$F62=DATA!$A$3,DATA!$D$3,IF(ตย.ข้อมูลประกอบ!$F62=DATA!$A$4,DATA!$D$4,IF(ตย.ข้อมูลประกอบ!$F62=DATA!$A$5,DATA!$D$5,IF(ตย.ข้อมูลประกอบ!$F62=DATA!$A$6,DATA!$D$6,IF(ตย.ข้อมูลประกอบ!$F62=DATA!$A$7,DATA!$C$7,IF(ตย.ข้อมูลประกอบ!$F62=DATA!$A$8,DATA!$D$8))))))))</f>
        <v>0</v>
      </c>
      <c r="W62" s="30">
        <f t="shared" si="13"/>
        <v>0</v>
      </c>
      <c r="X62" s="25">
        <f t="shared" si="14"/>
        <v>336273.6</v>
      </c>
    </row>
    <row r="63" spans="1:24" ht="48" x14ac:dyDescent="0.8">
      <c r="A63" s="58">
        <v>55</v>
      </c>
      <c r="B63" s="37" t="s">
        <v>131</v>
      </c>
      <c r="C63" s="59" t="s">
        <v>70</v>
      </c>
      <c r="D63" s="59" t="s">
        <v>71</v>
      </c>
      <c r="E63" s="37" t="s">
        <v>137</v>
      </c>
      <c r="F63" s="52" t="s">
        <v>16</v>
      </c>
      <c r="G63" s="60">
        <v>22060</v>
      </c>
      <c r="H63" s="24">
        <f t="shared" si="5"/>
        <v>882.4</v>
      </c>
      <c r="I63" s="24">
        <f t="shared" si="15"/>
        <v>22942.400000000001</v>
      </c>
      <c r="J63" s="24">
        <f t="shared" si="7"/>
        <v>1147.1200000000001</v>
      </c>
      <c r="K63" s="24">
        <f t="shared" si="8"/>
        <v>750</v>
      </c>
      <c r="L63" s="26">
        <f t="shared" si="9"/>
        <v>284308.80000000005</v>
      </c>
      <c r="M63" s="24">
        <f>IF(F63=DATA!$A$1,DATA!$D$1,IF(ตย.ข้อมูลประกอบ!F63=DATA!$A$2,DATA!$D$2,IF(ตย.ข้อมูลประกอบ!F63=DATA!$A$3,DATA!$D$3,IF(ตย.ข้อมูลประกอบ!F63=DATA!$A$4,DATA!$D$4,IF(ตย.ข้อมูลประกอบ!F63=DATA!$A$5,DATA!$B$5,IF(ตย.ข้อมูลประกอบ!F63=DATA!$A$6,DATA!$D$6,IF(ตย.ข้อมูลประกอบ!F63=DATA!$A$7,DATA!$D$7,IF(ตย.ข้อมูลประกอบ!F63=DATA!$A$8,DATA!$D$8))))))))</f>
        <v>0</v>
      </c>
      <c r="N63" s="27">
        <f t="shared" si="10"/>
        <v>0</v>
      </c>
      <c r="O63" s="28">
        <f>IF(F63=DATA!$A$1,DATA!$C$1,IF(ตย.ข้อมูลประกอบ!F63=DATA!$A$2,DATA!$C$2,IF(ตย.ข้อมูลประกอบ!F63=DATA!$A$3,DATA!$C$3,IF(ตย.ข้อมูลประกอบ!F63=DATA!$A$4,DATA!$C$4,IF(ตย.ข้อมูลประกอบ!F63=DATA!$A$5,DATA!$C$5,IF(ตย.ข้อมูลประกอบ!F63=DATA!$A$6,DATA!$D$6,IF(ตย.ข้อมูลประกอบ!F63=DATA!$A$7,DATA!$D$7,IF(ตย.ข้อมูลประกอบ!F63=DATA!$A$8,DATA!$B$8))))))))</f>
        <v>2500</v>
      </c>
      <c r="P63" s="28">
        <f t="shared" si="11"/>
        <v>30000</v>
      </c>
      <c r="Q63" s="24">
        <f>IF($F63=DATA!$A$1,DATA!$D$1,IF(ตย.ข้อมูลประกอบ!$F63=DATA!$A$2,DATA!$D$2,IF(ตย.ข้อมูลประกอบ!$F63=DATA!$A$3,DATA!$D$3,IF(ตย.ข้อมูลประกอบ!$F63=DATA!$A$4,DATA!$D$4,IF(ตย.ข้อมูลประกอบ!$F63=DATA!$A$5,DATA!$D$5,IF(ตย.ข้อมูลประกอบ!$F63=DATA!$A$6,DATA!$B$6,IF(ตย.ข้อมูลประกอบ!$F63=DATA!$A$7,DATA!$D$7,IF(ตย.ข้อมูลประกอบ!$F63=DATA!$A$8,DATA!$D$8))))))))</f>
        <v>0</v>
      </c>
      <c r="R63" s="24">
        <f>IF($F63=DATA!$A$1,DATA!$D$1,IF(ตย.ข้อมูลประกอบ!$F63=DATA!$A$2,DATA!$D$2,IF(ตย.ข้อมูลประกอบ!$F63=DATA!$A$3,DATA!$D$3,IF(ตย.ข้อมูลประกอบ!$F63=DATA!$A$4,DATA!$D$4,IF(ตย.ข้อมูลประกอบ!$F63=DATA!$A$5,DATA!$D$5,IF(ตย.ข้อมูลประกอบ!$F63=DATA!$A$6,DATA!$C$6,IF(ตย.ข้อมูลประกอบ!$F63=DATA!$A$7,DATA!$D$7,IF(ตย.ข้อมูลประกอบ!$F63=DATA!$A$8,DATA!$D$8))))))))</f>
        <v>0</v>
      </c>
      <c r="S63" s="24">
        <f>IF($F63=DATA!$A$1,DATA!$D$1,IF(ตย.ข้อมูลประกอบ!$F63=DATA!$A$2,DATA!$D$2,IF(ตย.ข้อมูลประกอบ!$F63=DATA!$A$3,DATA!$D$3,IF(ตย.ข้อมูลประกอบ!$F63=DATA!$A$4,DATA!$D$4,IF(ตย.ข้อมูลประกอบ!$F63=DATA!$A$5,DATA!$D$5,IF(ตย.ข้อมูลประกอบ!$F63=DATA!$A$6,DATA!$E$6,IF(ตย.ข้อมูลประกอบ!$F63=DATA!$A$7,DATA!$D$7,IF(ตย.ข้อมูลประกอบ!$F63=DATA!$A$8,DATA!$D$8))))))))</f>
        <v>0</v>
      </c>
      <c r="T63" s="29">
        <f t="shared" si="12"/>
        <v>0</v>
      </c>
      <c r="U63" s="24">
        <f>IF($F63=DATA!$A$1,DATA!$D$1,IF(ตย.ข้อมูลประกอบ!$F63=DATA!$A$2,DATA!$D$2,IF(ตย.ข้อมูลประกอบ!$F63=DATA!$A$3,DATA!$D$3,IF(ตย.ข้อมูลประกอบ!$F63=DATA!$A$4,DATA!$D$4,IF(ตย.ข้อมูลประกอบ!$F63=DATA!$A$5,DATA!$D$5,IF(ตย.ข้อมูลประกอบ!$F63=DATA!$A$6,DATA!$D$6,IF(ตย.ข้อมูลประกอบ!$F63=DATA!$A$7,DATA!$B$7,IF(ตย.ข้อมูลประกอบ!$F63=DATA!$A$8,DATA!$D$8))))))))</f>
        <v>0</v>
      </c>
      <c r="V63" s="24">
        <f>IF($F63=DATA!$A$1,DATA!$D$1,IF(ตย.ข้อมูลประกอบ!$F63=DATA!$A$2,DATA!$D$2,IF(ตย.ข้อมูลประกอบ!$F63=DATA!$A$3,DATA!$D$3,IF(ตย.ข้อมูลประกอบ!$F63=DATA!$A$4,DATA!$D$4,IF(ตย.ข้อมูลประกอบ!$F63=DATA!$A$5,DATA!$D$5,IF(ตย.ข้อมูลประกอบ!$F63=DATA!$A$6,DATA!$D$6,IF(ตย.ข้อมูลประกอบ!$F63=DATA!$A$7,DATA!$C$7,IF(ตย.ข้อมูลประกอบ!$F63=DATA!$A$8,DATA!$D$8))))))))</f>
        <v>0</v>
      </c>
      <c r="W63" s="30">
        <f t="shared" si="13"/>
        <v>0</v>
      </c>
      <c r="X63" s="25">
        <f t="shared" si="14"/>
        <v>314308.80000000005</v>
      </c>
    </row>
    <row r="64" spans="1:24" ht="48" x14ac:dyDescent="0.8">
      <c r="A64" s="58">
        <v>56</v>
      </c>
      <c r="B64" s="37" t="s">
        <v>131</v>
      </c>
      <c r="C64" s="59" t="s">
        <v>70</v>
      </c>
      <c r="D64" s="59" t="s">
        <v>71</v>
      </c>
      <c r="E64" s="37" t="s">
        <v>138</v>
      </c>
      <c r="F64" s="52" t="s">
        <v>16</v>
      </c>
      <c r="G64" s="60">
        <v>22080</v>
      </c>
      <c r="H64" s="24">
        <f t="shared" si="5"/>
        <v>883.2</v>
      </c>
      <c r="I64" s="24">
        <f t="shared" si="15"/>
        <v>22963.200000000001</v>
      </c>
      <c r="J64" s="24">
        <f t="shared" si="7"/>
        <v>1148.1600000000001</v>
      </c>
      <c r="K64" s="24">
        <f t="shared" si="8"/>
        <v>750</v>
      </c>
      <c r="L64" s="26">
        <f t="shared" si="9"/>
        <v>284558.40000000002</v>
      </c>
      <c r="M64" s="24">
        <f>IF(F64=DATA!$A$1,DATA!$D$1,IF(ตย.ข้อมูลประกอบ!F64=DATA!$A$2,DATA!$D$2,IF(ตย.ข้อมูลประกอบ!F64=DATA!$A$3,DATA!$D$3,IF(ตย.ข้อมูลประกอบ!F64=DATA!$A$4,DATA!$D$4,IF(ตย.ข้อมูลประกอบ!F64=DATA!$A$5,DATA!$B$5,IF(ตย.ข้อมูลประกอบ!F64=DATA!$A$6,DATA!$D$6,IF(ตย.ข้อมูลประกอบ!F64=DATA!$A$7,DATA!$D$7,IF(ตย.ข้อมูลประกอบ!F64=DATA!$A$8,DATA!$D$8))))))))</f>
        <v>0</v>
      </c>
      <c r="N64" s="27">
        <f t="shared" si="10"/>
        <v>0</v>
      </c>
      <c r="O64" s="28">
        <f>IF(F64=DATA!$A$1,DATA!$C$1,IF(ตย.ข้อมูลประกอบ!F64=DATA!$A$2,DATA!$C$2,IF(ตย.ข้อมูลประกอบ!F64=DATA!$A$3,DATA!$C$3,IF(ตย.ข้อมูลประกอบ!F64=DATA!$A$4,DATA!$C$4,IF(ตย.ข้อมูลประกอบ!F64=DATA!$A$5,DATA!$C$5,IF(ตย.ข้อมูลประกอบ!F64=DATA!$A$6,DATA!$D$6,IF(ตย.ข้อมูลประกอบ!F64=DATA!$A$7,DATA!$D$7,IF(ตย.ข้อมูลประกอบ!F64=DATA!$A$8,DATA!$B$8))))))))</f>
        <v>2500</v>
      </c>
      <c r="P64" s="28">
        <f t="shared" si="11"/>
        <v>30000</v>
      </c>
      <c r="Q64" s="24">
        <f>IF($F64=DATA!$A$1,DATA!$D$1,IF(ตย.ข้อมูลประกอบ!$F64=DATA!$A$2,DATA!$D$2,IF(ตย.ข้อมูลประกอบ!$F64=DATA!$A$3,DATA!$D$3,IF(ตย.ข้อมูลประกอบ!$F64=DATA!$A$4,DATA!$D$4,IF(ตย.ข้อมูลประกอบ!$F64=DATA!$A$5,DATA!$D$5,IF(ตย.ข้อมูลประกอบ!$F64=DATA!$A$6,DATA!$B$6,IF(ตย.ข้อมูลประกอบ!$F64=DATA!$A$7,DATA!$D$7,IF(ตย.ข้อมูลประกอบ!$F64=DATA!$A$8,DATA!$D$8))))))))</f>
        <v>0</v>
      </c>
      <c r="R64" s="24">
        <f>IF($F64=DATA!$A$1,DATA!$D$1,IF(ตย.ข้อมูลประกอบ!$F64=DATA!$A$2,DATA!$D$2,IF(ตย.ข้อมูลประกอบ!$F64=DATA!$A$3,DATA!$D$3,IF(ตย.ข้อมูลประกอบ!$F64=DATA!$A$4,DATA!$D$4,IF(ตย.ข้อมูลประกอบ!$F64=DATA!$A$5,DATA!$D$5,IF(ตย.ข้อมูลประกอบ!$F64=DATA!$A$6,DATA!$C$6,IF(ตย.ข้อมูลประกอบ!$F64=DATA!$A$7,DATA!$D$7,IF(ตย.ข้อมูลประกอบ!$F64=DATA!$A$8,DATA!$D$8))))))))</f>
        <v>0</v>
      </c>
      <c r="S64" s="24">
        <f>IF($F64=DATA!$A$1,DATA!$D$1,IF(ตย.ข้อมูลประกอบ!$F64=DATA!$A$2,DATA!$D$2,IF(ตย.ข้อมูลประกอบ!$F64=DATA!$A$3,DATA!$D$3,IF(ตย.ข้อมูลประกอบ!$F64=DATA!$A$4,DATA!$D$4,IF(ตย.ข้อมูลประกอบ!$F64=DATA!$A$5,DATA!$D$5,IF(ตย.ข้อมูลประกอบ!$F64=DATA!$A$6,DATA!$E$6,IF(ตย.ข้อมูลประกอบ!$F64=DATA!$A$7,DATA!$D$7,IF(ตย.ข้อมูลประกอบ!$F64=DATA!$A$8,DATA!$D$8))))))))</f>
        <v>0</v>
      </c>
      <c r="T64" s="29">
        <f t="shared" si="12"/>
        <v>0</v>
      </c>
      <c r="U64" s="24">
        <f>IF($F64=DATA!$A$1,DATA!$D$1,IF(ตย.ข้อมูลประกอบ!$F64=DATA!$A$2,DATA!$D$2,IF(ตย.ข้อมูลประกอบ!$F64=DATA!$A$3,DATA!$D$3,IF(ตย.ข้อมูลประกอบ!$F64=DATA!$A$4,DATA!$D$4,IF(ตย.ข้อมูลประกอบ!$F64=DATA!$A$5,DATA!$D$5,IF(ตย.ข้อมูลประกอบ!$F64=DATA!$A$6,DATA!$D$6,IF(ตย.ข้อมูลประกอบ!$F64=DATA!$A$7,DATA!$B$7,IF(ตย.ข้อมูลประกอบ!$F64=DATA!$A$8,DATA!$D$8))))))))</f>
        <v>0</v>
      </c>
      <c r="V64" s="24">
        <f>IF($F64=DATA!$A$1,DATA!$D$1,IF(ตย.ข้อมูลประกอบ!$F64=DATA!$A$2,DATA!$D$2,IF(ตย.ข้อมูลประกอบ!$F64=DATA!$A$3,DATA!$D$3,IF(ตย.ข้อมูลประกอบ!$F64=DATA!$A$4,DATA!$D$4,IF(ตย.ข้อมูลประกอบ!$F64=DATA!$A$5,DATA!$D$5,IF(ตย.ข้อมูลประกอบ!$F64=DATA!$A$6,DATA!$D$6,IF(ตย.ข้อมูลประกอบ!$F64=DATA!$A$7,DATA!$C$7,IF(ตย.ข้อมูลประกอบ!$F64=DATA!$A$8,DATA!$D$8))))))))</f>
        <v>0</v>
      </c>
      <c r="W64" s="30">
        <f t="shared" si="13"/>
        <v>0</v>
      </c>
      <c r="X64" s="25">
        <f t="shared" si="14"/>
        <v>314558.40000000002</v>
      </c>
    </row>
    <row r="65" spans="1:24" ht="48" x14ac:dyDescent="0.8">
      <c r="A65" s="58">
        <v>57</v>
      </c>
      <c r="B65" s="37" t="s">
        <v>131</v>
      </c>
      <c r="C65" s="59" t="s">
        <v>70</v>
      </c>
      <c r="D65" s="59" t="s">
        <v>71</v>
      </c>
      <c r="E65" s="37" t="s">
        <v>139</v>
      </c>
      <c r="F65" s="52" t="s">
        <v>16</v>
      </c>
      <c r="G65" s="60">
        <v>21000</v>
      </c>
      <c r="H65" s="24">
        <f t="shared" si="5"/>
        <v>840</v>
      </c>
      <c r="I65" s="24">
        <f t="shared" si="15"/>
        <v>21840</v>
      </c>
      <c r="J65" s="24">
        <f t="shared" si="7"/>
        <v>1092</v>
      </c>
      <c r="K65" s="24">
        <f t="shared" si="8"/>
        <v>750</v>
      </c>
      <c r="L65" s="26">
        <f t="shared" si="9"/>
        <v>271080</v>
      </c>
      <c r="M65" s="24">
        <f>IF(F65=DATA!$A$1,DATA!$D$1,IF(ตย.ข้อมูลประกอบ!F65=DATA!$A$2,DATA!$D$2,IF(ตย.ข้อมูลประกอบ!F65=DATA!$A$3,DATA!$D$3,IF(ตย.ข้อมูลประกอบ!F65=DATA!$A$4,DATA!$D$4,IF(ตย.ข้อมูลประกอบ!F65=DATA!$A$5,DATA!$B$5,IF(ตย.ข้อมูลประกอบ!F65=DATA!$A$6,DATA!$D$6,IF(ตย.ข้อมูลประกอบ!F65=DATA!$A$7,DATA!$D$7,IF(ตย.ข้อมูลประกอบ!F65=DATA!$A$8,DATA!$D$8))))))))</f>
        <v>0</v>
      </c>
      <c r="N65" s="27">
        <f t="shared" si="10"/>
        <v>0</v>
      </c>
      <c r="O65" s="28">
        <f>IF(F65=DATA!$A$1,DATA!$C$1,IF(ตย.ข้อมูลประกอบ!F65=DATA!$A$2,DATA!$C$2,IF(ตย.ข้อมูลประกอบ!F65=DATA!$A$3,DATA!$C$3,IF(ตย.ข้อมูลประกอบ!F65=DATA!$A$4,DATA!$C$4,IF(ตย.ข้อมูลประกอบ!F65=DATA!$A$5,DATA!$C$5,IF(ตย.ข้อมูลประกอบ!F65=DATA!$A$6,DATA!$D$6,IF(ตย.ข้อมูลประกอบ!F65=DATA!$A$7,DATA!$D$7,IF(ตย.ข้อมูลประกอบ!F65=DATA!$A$8,DATA!$B$8))))))))</f>
        <v>2500</v>
      </c>
      <c r="P65" s="28">
        <f t="shared" si="11"/>
        <v>30000</v>
      </c>
      <c r="Q65" s="24">
        <f>IF($F65=DATA!$A$1,DATA!$D$1,IF(ตย.ข้อมูลประกอบ!$F65=DATA!$A$2,DATA!$D$2,IF(ตย.ข้อมูลประกอบ!$F65=DATA!$A$3,DATA!$D$3,IF(ตย.ข้อมูลประกอบ!$F65=DATA!$A$4,DATA!$D$4,IF(ตย.ข้อมูลประกอบ!$F65=DATA!$A$5,DATA!$D$5,IF(ตย.ข้อมูลประกอบ!$F65=DATA!$A$6,DATA!$B$6,IF(ตย.ข้อมูลประกอบ!$F65=DATA!$A$7,DATA!$D$7,IF(ตย.ข้อมูลประกอบ!$F65=DATA!$A$8,DATA!$D$8))))))))</f>
        <v>0</v>
      </c>
      <c r="R65" s="24">
        <f>IF($F65=DATA!$A$1,DATA!$D$1,IF(ตย.ข้อมูลประกอบ!$F65=DATA!$A$2,DATA!$D$2,IF(ตย.ข้อมูลประกอบ!$F65=DATA!$A$3,DATA!$D$3,IF(ตย.ข้อมูลประกอบ!$F65=DATA!$A$4,DATA!$D$4,IF(ตย.ข้อมูลประกอบ!$F65=DATA!$A$5,DATA!$D$5,IF(ตย.ข้อมูลประกอบ!$F65=DATA!$A$6,DATA!$C$6,IF(ตย.ข้อมูลประกอบ!$F65=DATA!$A$7,DATA!$D$7,IF(ตย.ข้อมูลประกอบ!$F65=DATA!$A$8,DATA!$D$8))))))))</f>
        <v>0</v>
      </c>
      <c r="S65" s="24">
        <f>IF($F65=DATA!$A$1,DATA!$D$1,IF(ตย.ข้อมูลประกอบ!$F65=DATA!$A$2,DATA!$D$2,IF(ตย.ข้อมูลประกอบ!$F65=DATA!$A$3,DATA!$D$3,IF(ตย.ข้อมูลประกอบ!$F65=DATA!$A$4,DATA!$D$4,IF(ตย.ข้อมูลประกอบ!$F65=DATA!$A$5,DATA!$D$5,IF(ตย.ข้อมูลประกอบ!$F65=DATA!$A$6,DATA!$E$6,IF(ตย.ข้อมูลประกอบ!$F65=DATA!$A$7,DATA!$D$7,IF(ตย.ข้อมูลประกอบ!$F65=DATA!$A$8,DATA!$D$8))))))))</f>
        <v>0</v>
      </c>
      <c r="T65" s="29">
        <f t="shared" si="12"/>
        <v>0</v>
      </c>
      <c r="U65" s="24">
        <f>IF($F65=DATA!$A$1,DATA!$D$1,IF(ตย.ข้อมูลประกอบ!$F65=DATA!$A$2,DATA!$D$2,IF(ตย.ข้อมูลประกอบ!$F65=DATA!$A$3,DATA!$D$3,IF(ตย.ข้อมูลประกอบ!$F65=DATA!$A$4,DATA!$D$4,IF(ตย.ข้อมูลประกอบ!$F65=DATA!$A$5,DATA!$D$5,IF(ตย.ข้อมูลประกอบ!$F65=DATA!$A$6,DATA!$D$6,IF(ตย.ข้อมูลประกอบ!$F65=DATA!$A$7,DATA!$B$7,IF(ตย.ข้อมูลประกอบ!$F65=DATA!$A$8,DATA!$D$8))))))))</f>
        <v>0</v>
      </c>
      <c r="V65" s="24">
        <f>IF($F65=DATA!$A$1,DATA!$D$1,IF(ตย.ข้อมูลประกอบ!$F65=DATA!$A$2,DATA!$D$2,IF(ตย.ข้อมูลประกอบ!$F65=DATA!$A$3,DATA!$D$3,IF(ตย.ข้อมูลประกอบ!$F65=DATA!$A$4,DATA!$D$4,IF(ตย.ข้อมูลประกอบ!$F65=DATA!$A$5,DATA!$D$5,IF(ตย.ข้อมูลประกอบ!$F65=DATA!$A$6,DATA!$D$6,IF(ตย.ข้อมูลประกอบ!$F65=DATA!$A$7,DATA!$C$7,IF(ตย.ข้อมูลประกอบ!$F65=DATA!$A$8,DATA!$D$8))))))))</f>
        <v>0</v>
      </c>
      <c r="W65" s="30">
        <f t="shared" si="13"/>
        <v>0</v>
      </c>
      <c r="X65" s="25">
        <f t="shared" si="14"/>
        <v>301080</v>
      </c>
    </row>
    <row r="66" spans="1:24" ht="48" x14ac:dyDescent="0.8">
      <c r="A66" s="58">
        <v>58</v>
      </c>
      <c r="B66" s="37" t="s">
        <v>131</v>
      </c>
      <c r="C66" s="59" t="s">
        <v>70</v>
      </c>
      <c r="D66" s="59" t="s">
        <v>71</v>
      </c>
      <c r="E66" s="37" t="s">
        <v>140</v>
      </c>
      <c r="F66" s="52" t="s">
        <v>16</v>
      </c>
      <c r="G66" s="60">
        <v>18350</v>
      </c>
      <c r="H66" s="24">
        <f t="shared" si="5"/>
        <v>734</v>
      </c>
      <c r="I66" s="24">
        <f t="shared" si="15"/>
        <v>19084</v>
      </c>
      <c r="J66" s="24">
        <f t="shared" si="7"/>
        <v>954.2</v>
      </c>
      <c r="K66" s="24">
        <f t="shared" si="8"/>
        <v>750</v>
      </c>
      <c r="L66" s="26">
        <f t="shared" si="9"/>
        <v>238008</v>
      </c>
      <c r="M66" s="24">
        <f>IF(F66=DATA!$A$1,DATA!$D$1,IF(ตย.ข้อมูลประกอบ!F66=DATA!$A$2,DATA!$D$2,IF(ตย.ข้อมูลประกอบ!F66=DATA!$A$3,DATA!$D$3,IF(ตย.ข้อมูลประกอบ!F66=DATA!$A$4,DATA!$D$4,IF(ตย.ข้อมูลประกอบ!F66=DATA!$A$5,DATA!$B$5,IF(ตย.ข้อมูลประกอบ!F66=DATA!$A$6,DATA!$D$6,IF(ตย.ข้อมูลประกอบ!F66=DATA!$A$7,DATA!$D$7,IF(ตย.ข้อมูลประกอบ!F66=DATA!$A$8,DATA!$D$8))))))))</f>
        <v>0</v>
      </c>
      <c r="N66" s="27">
        <f t="shared" si="10"/>
        <v>0</v>
      </c>
      <c r="O66" s="28">
        <f>IF(F66=DATA!$A$1,DATA!$C$1,IF(ตย.ข้อมูลประกอบ!F66=DATA!$A$2,DATA!$C$2,IF(ตย.ข้อมูลประกอบ!F66=DATA!$A$3,DATA!$C$3,IF(ตย.ข้อมูลประกอบ!F66=DATA!$A$4,DATA!$C$4,IF(ตย.ข้อมูลประกอบ!F66=DATA!$A$5,DATA!$C$5,IF(ตย.ข้อมูลประกอบ!F66=DATA!$A$6,DATA!$D$6,IF(ตย.ข้อมูลประกอบ!F66=DATA!$A$7,DATA!$D$7,IF(ตย.ข้อมูลประกอบ!F66=DATA!$A$8,DATA!$B$8))))))))</f>
        <v>2500</v>
      </c>
      <c r="P66" s="28">
        <f t="shared" si="11"/>
        <v>30000</v>
      </c>
      <c r="Q66" s="24">
        <f>IF($F66=DATA!$A$1,DATA!$D$1,IF(ตย.ข้อมูลประกอบ!$F66=DATA!$A$2,DATA!$D$2,IF(ตย.ข้อมูลประกอบ!$F66=DATA!$A$3,DATA!$D$3,IF(ตย.ข้อมูลประกอบ!$F66=DATA!$A$4,DATA!$D$4,IF(ตย.ข้อมูลประกอบ!$F66=DATA!$A$5,DATA!$D$5,IF(ตย.ข้อมูลประกอบ!$F66=DATA!$A$6,DATA!$B$6,IF(ตย.ข้อมูลประกอบ!$F66=DATA!$A$7,DATA!$D$7,IF(ตย.ข้อมูลประกอบ!$F66=DATA!$A$8,DATA!$D$8))))))))</f>
        <v>0</v>
      </c>
      <c r="R66" s="24">
        <f>IF($F66=DATA!$A$1,DATA!$D$1,IF(ตย.ข้อมูลประกอบ!$F66=DATA!$A$2,DATA!$D$2,IF(ตย.ข้อมูลประกอบ!$F66=DATA!$A$3,DATA!$D$3,IF(ตย.ข้อมูลประกอบ!$F66=DATA!$A$4,DATA!$D$4,IF(ตย.ข้อมูลประกอบ!$F66=DATA!$A$5,DATA!$D$5,IF(ตย.ข้อมูลประกอบ!$F66=DATA!$A$6,DATA!$C$6,IF(ตย.ข้อมูลประกอบ!$F66=DATA!$A$7,DATA!$D$7,IF(ตย.ข้อมูลประกอบ!$F66=DATA!$A$8,DATA!$D$8))))))))</f>
        <v>0</v>
      </c>
      <c r="S66" s="24">
        <f>IF($F66=DATA!$A$1,DATA!$D$1,IF(ตย.ข้อมูลประกอบ!$F66=DATA!$A$2,DATA!$D$2,IF(ตย.ข้อมูลประกอบ!$F66=DATA!$A$3,DATA!$D$3,IF(ตย.ข้อมูลประกอบ!$F66=DATA!$A$4,DATA!$D$4,IF(ตย.ข้อมูลประกอบ!$F66=DATA!$A$5,DATA!$D$5,IF(ตย.ข้อมูลประกอบ!$F66=DATA!$A$6,DATA!$E$6,IF(ตย.ข้อมูลประกอบ!$F66=DATA!$A$7,DATA!$D$7,IF(ตย.ข้อมูลประกอบ!$F66=DATA!$A$8,DATA!$D$8))))))))</f>
        <v>0</v>
      </c>
      <c r="T66" s="29">
        <f t="shared" si="12"/>
        <v>0</v>
      </c>
      <c r="U66" s="24">
        <f>IF($F66=DATA!$A$1,DATA!$D$1,IF(ตย.ข้อมูลประกอบ!$F66=DATA!$A$2,DATA!$D$2,IF(ตย.ข้อมูลประกอบ!$F66=DATA!$A$3,DATA!$D$3,IF(ตย.ข้อมูลประกอบ!$F66=DATA!$A$4,DATA!$D$4,IF(ตย.ข้อมูลประกอบ!$F66=DATA!$A$5,DATA!$D$5,IF(ตย.ข้อมูลประกอบ!$F66=DATA!$A$6,DATA!$D$6,IF(ตย.ข้อมูลประกอบ!$F66=DATA!$A$7,DATA!$B$7,IF(ตย.ข้อมูลประกอบ!$F66=DATA!$A$8,DATA!$D$8))))))))</f>
        <v>0</v>
      </c>
      <c r="V66" s="24">
        <f>IF($F66=DATA!$A$1,DATA!$D$1,IF(ตย.ข้อมูลประกอบ!$F66=DATA!$A$2,DATA!$D$2,IF(ตย.ข้อมูลประกอบ!$F66=DATA!$A$3,DATA!$D$3,IF(ตย.ข้อมูลประกอบ!$F66=DATA!$A$4,DATA!$D$4,IF(ตย.ข้อมูลประกอบ!$F66=DATA!$A$5,DATA!$D$5,IF(ตย.ข้อมูลประกอบ!$F66=DATA!$A$6,DATA!$D$6,IF(ตย.ข้อมูลประกอบ!$F66=DATA!$A$7,DATA!$C$7,IF(ตย.ข้อมูลประกอบ!$F66=DATA!$A$8,DATA!$D$8))))))))</f>
        <v>0</v>
      </c>
      <c r="W66" s="30">
        <f t="shared" si="13"/>
        <v>0</v>
      </c>
      <c r="X66" s="25">
        <f t="shared" si="14"/>
        <v>268008</v>
      </c>
    </row>
    <row r="67" spans="1:24" ht="48" x14ac:dyDescent="0.8">
      <c r="A67" s="58">
        <v>59</v>
      </c>
      <c r="B67" s="37" t="s">
        <v>131</v>
      </c>
      <c r="C67" s="59" t="s">
        <v>70</v>
      </c>
      <c r="D67" s="59" t="s">
        <v>71</v>
      </c>
      <c r="E67" s="37" t="s">
        <v>141</v>
      </c>
      <c r="F67" s="52" t="s">
        <v>20</v>
      </c>
      <c r="G67" s="60">
        <v>20300</v>
      </c>
      <c r="H67" s="24">
        <f t="shared" si="5"/>
        <v>812</v>
      </c>
      <c r="I67" s="24">
        <f t="shared" si="15"/>
        <v>21112</v>
      </c>
      <c r="J67" s="24">
        <f t="shared" si="7"/>
        <v>1055.6000000000001</v>
      </c>
      <c r="K67" s="24">
        <f t="shared" si="8"/>
        <v>750</v>
      </c>
      <c r="L67" s="26">
        <f t="shared" si="9"/>
        <v>262344</v>
      </c>
      <c r="M67" s="24">
        <f>IF(F67=DATA!$A$1,DATA!$D$1,IF(ตย.ข้อมูลประกอบ!F67=DATA!$A$2,DATA!$D$2,IF(ตย.ข้อมูลประกอบ!F67=DATA!$A$3,DATA!$D$3,IF(ตย.ข้อมูลประกอบ!F67=DATA!$A$4,DATA!$D$4,IF(ตย.ข้อมูลประกอบ!F67=DATA!$A$5,DATA!$B$5,IF(ตย.ข้อมูลประกอบ!F67=DATA!$A$6,DATA!$D$6,IF(ตย.ข้อมูลประกอบ!F67=DATA!$A$7,DATA!$D$7,IF(ตย.ข้อมูลประกอบ!F67=DATA!$A$8,DATA!$D$8))))))))</f>
        <v>0</v>
      </c>
      <c r="N67" s="27">
        <f t="shared" si="10"/>
        <v>0</v>
      </c>
      <c r="O67" s="28">
        <f>IF(F67=DATA!$A$1,DATA!$C$1,IF(ตย.ข้อมูลประกอบ!F67=DATA!$A$2,DATA!$C$2,IF(ตย.ข้อมูลประกอบ!F67=DATA!$A$3,DATA!$C$3,IF(ตย.ข้อมูลประกอบ!F67=DATA!$A$4,DATA!$C$4,IF(ตย.ข้อมูลประกอบ!F67=DATA!$A$5,DATA!$C$5,IF(ตย.ข้อมูลประกอบ!F67=DATA!$A$6,DATA!$D$6,IF(ตย.ข้อมูลประกอบ!F67=DATA!$A$7,DATA!$D$7,IF(ตย.ข้อมูลประกอบ!F67=DATA!$A$8,DATA!$B$8))))))))</f>
        <v>2500</v>
      </c>
      <c r="P67" s="28">
        <f t="shared" si="11"/>
        <v>30000</v>
      </c>
      <c r="Q67" s="24">
        <f>IF($F67=DATA!$A$1,DATA!$D$1,IF(ตย.ข้อมูลประกอบ!$F67=DATA!$A$2,DATA!$D$2,IF(ตย.ข้อมูลประกอบ!$F67=DATA!$A$3,DATA!$D$3,IF(ตย.ข้อมูลประกอบ!$F67=DATA!$A$4,DATA!$D$4,IF(ตย.ข้อมูลประกอบ!$F67=DATA!$A$5,DATA!$D$5,IF(ตย.ข้อมูลประกอบ!$F67=DATA!$A$6,DATA!$B$6,IF(ตย.ข้อมูลประกอบ!$F67=DATA!$A$7,DATA!$D$7,IF(ตย.ข้อมูลประกอบ!$F67=DATA!$A$8,DATA!$D$8))))))))</f>
        <v>0</v>
      </c>
      <c r="R67" s="24">
        <f>IF($F67=DATA!$A$1,DATA!$D$1,IF(ตย.ข้อมูลประกอบ!$F67=DATA!$A$2,DATA!$D$2,IF(ตย.ข้อมูลประกอบ!$F67=DATA!$A$3,DATA!$D$3,IF(ตย.ข้อมูลประกอบ!$F67=DATA!$A$4,DATA!$D$4,IF(ตย.ข้อมูลประกอบ!$F67=DATA!$A$5,DATA!$D$5,IF(ตย.ข้อมูลประกอบ!$F67=DATA!$A$6,DATA!$C$6,IF(ตย.ข้อมูลประกอบ!$F67=DATA!$A$7,DATA!$D$7,IF(ตย.ข้อมูลประกอบ!$F67=DATA!$A$8,DATA!$D$8))))))))</f>
        <v>0</v>
      </c>
      <c r="S67" s="24">
        <f>IF($F67=DATA!$A$1,DATA!$D$1,IF(ตย.ข้อมูลประกอบ!$F67=DATA!$A$2,DATA!$D$2,IF(ตย.ข้อมูลประกอบ!$F67=DATA!$A$3,DATA!$D$3,IF(ตย.ข้อมูลประกอบ!$F67=DATA!$A$4,DATA!$D$4,IF(ตย.ข้อมูลประกอบ!$F67=DATA!$A$5,DATA!$D$5,IF(ตย.ข้อมูลประกอบ!$F67=DATA!$A$6,DATA!$E$6,IF(ตย.ข้อมูลประกอบ!$F67=DATA!$A$7,DATA!$D$7,IF(ตย.ข้อมูลประกอบ!$F67=DATA!$A$8,DATA!$D$8))))))))</f>
        <v>0</v>
      </c>
      <c r="T67" s="29">
        <f t="shared" si="12"/>
        <v>0</v>
      </c>
      <c r="U67" s="24">
        <f>IF($F67=DATA!$A$1,DATA!$D$1,IF(ตย.ข้อมูลประกอบ!$F67=DATA!$A$2,DATA!$D$2,IF(ตย.ข้อมูลประกอบ!$F67=DATA!$A$3,DATA!$D$3,IF(ตย.ข้อมูลประกอบ!$F67=DATA!$A$4,DATA!$D$4,IF(ตย.ข้อมูลประกอบ!$F67=DATA!$A$5,DATA!$D$5,IF(ตย.ข้อมูลประกอบ!$F67=DATA!$A$6,DATA!$D$6,IF(ตย.ข้อมูลประกอบ!$F67=DATA!$A$7,DATA!$B$7,IF(ตย.ข้อมูลประกอบ!$F67=DATA!$A$8,DATA!$D$8))))))))</f>
        <v>0</v>
      </c>
      <c r="V67" s="24">
        <f>IF($F67=DATA!$A$1,DATA!$D$1,IF(ตย.ข้อมูลประกอบ!$F67=DATA!$A$2,DATA!$D$2,IF(ตย.ข้อมูลประกอบ!$F67=DATA!$A$3,DATA!$D$3,IF(ตย.ข้อมูลประกอบ!$F67=DATA!$A$4,DATA!$D$4,IF(ตย.ข้อมูลประกอบ!$F67=DATA!$A$5,DATA!$D$5,IF(ตย.ข้อมูลประกอบ!$F67=DATA!$A$6,DATA!$D$6,IF(ตย.ข้อมูลประกอบ!$F67=DATA!$A$7,DATA!$C$7,IF(ตย.ข้อมูลประกอบ!$F67=DATA!$A$8,DATA!$D$8))))))))</f>
        <v>0</v>
      </c>
      <c r="W67" s="30">
        <f t="shared" si="13"/>
        <v>0</v>
      </c>
      <c r="X67" s="25">
        <f t="shared" si="14"/>
        <v>292344</v>
      </c>
    </row>
    <row r="68" spans="1:24" ht="48" x14ac:dyDescent="0.8">
      <c r="A68" s="58">
        <v>60</v>
      </c>
      <c r="B68" s="37" t="s">
        <v>131</v>
      </c>
      <c r="C68" s="59" t="s">
        <v>70</v>
      </c>
      <c r="D68" s="59" t="s">
        <v>71</v>
      </c>
      <c r="E68" s="37" t="s">
        <v>142</v>
      </c>
      <c r="F68" s="52" t="s">
        <v>16</v>
      </c>
      <c r="G68" s="60">
        <v>17480</v>
      </c>
      <c r="H68" s="24">
        <f t="shared" si="5"/>
        <v>699.2</v>
      </c>
      <c r="I68" s="24">
        <f t="shared" si="15"/>
        <v>18179.2</v>
      </c>
      <c r="J68" s="24">
        <f t="shared" si="7"/>
        <v>908.96</v>
      </c>
      <c r="K68" s="24">
        <f t="shared" si="8"/>
        <v>750</v>
      </c>
      <c r="L68" s="26">
        <f t="shared" si="9"/>
        <v>227150.40000000002</v>
      </c>
      <c r="M68" s="24">
        <f>IF(F68=DATA!$A$1,DATA!$D$1,IF(ตย.ข้อมูลประกอบ!F68=DATA!$A$2,DATA!$D$2,IF(ตย.ข้อมูลประกอบ!F68=DATA!$A$3,DATA!$D$3,IF(ตย.ข้อมูลประกอบ!F68=DATA!$A$4,DATA!$D$4,IF(ตย.ข้อมูลประกอบ!F68=DATA!$A$5,DATA!$B$5,IF(ตย.ข้อมูลประกอบ!F68=DATA!$A$6,DATA!$D$6,IF(ตย.ข้อมูลประกอบ!F68=DATA!$A$7,DATA!$D$7,IF(ตย.ข้อมูลประกอบ!F68=DATA!$A$8,DATA!$D$8))))))))</f>
        <v>0</v>
      </c>
      <c r="N68" s="27">
        <f t="shared" si="10"/>
        <v>0</v>
      </c>
      <c r="O68" s="28">
        <f>IF(F68=DATA!$A$1,DATA!$C$1,IF(ตย.ข้อมูลประกอบ!F68=DATA!$A$2,DATA!$C$2,IF(ตย.ข้อมูลประกอบ!F68=DATA!$A$3,DATA!$C$3,IF(ตย.ข้อมูลประกอบ!F68=DATA!$A$4,DATA!$C$4,IF(ตย.ข้อมูลประกอบ!F68=DATA!$A$5,DATA!$C$5,IF(ตย.ข้อมูลประกอบ!F68=DATA!$A$6,DATA!$D$6,IF(ตย.ข้อมูลประกอบ!F68=DATA!$A$7,DATA!$D$7,IF(ตย.ข้อมูลประกอบ!F68=DATA!$A$8,DATA!$B$8))))))))</f>
        <v>2500</v>
      </c>
      <c r="P68" s="28">
        <f t="shared" si="11"/>
        <v>30000</v>
      </c>
      <c r="Q68" s="24">
        <f>IF($F68=DATA!$A$1,DATA!$D$1,IF(ตย.ข้อมูลประกอบ!$F68=DATA!$A$2,DATA!$D$2,IF(ตย.ข้อมูลประกอบ!$F68=DATA!$A$3,DATA!$D$3,IF(ตย.ข้อมูลประกอบ!$F68=DATA!$A$4,DATA!$D$4,IF(ตย.ข้อมูลประกอบ!$F68=DATA!$A$5,DATA!$D$5,IF(ตย.ข้อมูลประกอบ!$F68=DATA!$A$6,DATA!$B$6,IF(ตย.ข้อมูลประกอบ!$F68=DATA!$A$7,DATA!$D$7,IF(ตย.ข้อมูลประกอบ!$F68=DATA!$A$8,DATA!$D$8))))))))</f>
        <v>0</v>
      </c>
      <c r="R68" s="24">
        <f>IF($F68=DATA!$A$1,DATA!$D$1,IF(ตย.ข้อมูลประกอบ!$F68=DATA!$A$2,DATA!$D$2,IF(ตย.ข้อมูลประกอบ!$F68=DATA!$A$3,DATA!$D$3,IF(ตย.ข้อมูลประกอบ!$F68=DATA!$A$4,DATA!$D$4,IF(ตย.ข้อมูลประกอบ!$F68=DATA!$A$5,DATA!$D$5,IF(ตย.ข้อมูลประกอบ!$F68=DATA!$A$6,DATA!$C$6,IF(ตย.ข้อมูลประกอบ!$F68=DATA!$A$7,DATA!$D$7,IF(ตย.ข้อมูลประกอบ!$F68=DATA!$A$8,DATA!$D$8))))))))</f>
        <v>0</v>
      </c>
      <c r="S68" s="24">
        <f>IF($F68=DATA!$A$1,DATA!$D$1,IF(ตย.ข้อมูลประกอบ!$F68=DATA!$A$2,DATA!$D$2,IF(ตย.ข้อมูลประกอบ!$F68=DATA!$A$3,DATA!$D$3,IF(ตย.ข้อมูลประกอบ!$F68=DATA!$A$4,DATA!$D$4,IF(ตย.ข้อมูลประกอบ!$F68=DATA!$A$5,DATA!$D$5,IF(ตย.ข้อมูลประกอบ!$F68=DATA!$A$6,DATA!$E$6,IF(ตย.ข้อมูลประกอบ!$F68=DATA!$A$7,DATA!$D$7,IF(ตย.ข้อมูลประกอบ!$F68=DATA!$A$8,DATA!$D$8))))))))</f>
        <v>0</v>
      </c>
      <c r="T68" s="29">
        <f t="shared" si="12"/>
        <v>0</v>
      </c>
      <c r="U68" s="24">
        <f>IF($F68=DATA!$A$1,DATA!$D$1,IF(ตย.ข้อมูลประกอบ!$F68=DATA!$A$2,DATA!$D$2,IF(ตย.ข้อมูลประกอบ!$F68=DATA!$A$3,DATA!$D$3,IF(ตย.ข้อมูลประกอบ!$F68=DATA!$A$4,DATA!$D$4,IF(ตย.ข้อมูลประกอบ!$F68=DATA!$A$5,DATA!$D$5,IF(ตย.ข้อมูลประกอบ!$F68=DATA!$A$6,DATA!$D$6,IF(ตย.ข้อมูลประกอบ!$F68=DATA!$A$7,DATA!$B$7,IF(ตย.ข้อมูลประกอบ!$F68=DATA!$A$8,DATA!$D$8))))))))</f>
        <v>0</v>
      </c>
      <c r="V68" s="24">
        <f>IF($F68=DATA!$A$1,DATA!$D$1,IF(ตย.ข้อมูลประกอบ!$F68=DATA!$A$2,DATA!$D$2,IF(ตย.ข้อมูลประกอบ!$F68=DATA!$A$3,DATA!$D$3,IF(ตย.ข้อมูลประกอบ!$F68=DATA!$A$4,DATA!$D$4,IF(ตย.ข้อมูลประกอบ!$F68=DATA!$A$5,DATA!$D$5,IF(ตย.ข้อมูลประกอบ!$F68=DATA!$A$6,DATA!$D$6,IF(ตย.ข้อมูลประกอบ!$F68=DATA!$A$7,DATA!$C$7,IF(ตย.ข้อมูลประกอบ!$F68=DATA!$A$8,DATA!$D$8))))))))</f>
        <v>0</v>
      </c>
      <c r="W68" s="30">
        <f t="shared" si="13"/>
        <v>0</v>
      </c>
      <c r="X68" s="25">
        <f t="shared" si="14"/>
        <v>257150.40000000002</v>
      </c>
    </row>
    <row r="69" spans="1:24" ht="48" x14ac:dyDescent="0.8">
      <c r="A69" s="58">
        <v>61</v>
      </c>
      <c r="B69" s="37" t="s">
        <v>131</v>
      </c>
      <c r="C69" s="59" t="s">
        <v>70</v>
      </c>
      <c r="D69" s="59" t="s">
        <v>71</v>
      </c>
      <c r="E69" s="37" t="s">
        <v>143</v>
      </c>
      <c r="F69" s="52" t="s">
        <v>16</v>
      </c>
      <c r="G69" s="60">
        <v>18060</v>
      </c>
      <c r="H69" s="24">
        <f t="shared" si="5"/>
        <v>722.4</v>
      </c>
      <c r="I69" s="24">
        <f t="shared" si="15"/>
        <v>18782.400000000001</v>
      </c>
      <c r="J69" s="24">
        <f t="shared" si="7"/>
        <v>939.12000000000012</v>
      </c>
      <c r="K69" s="24">
        <f t="shared" si="8"/>
        <v>750</v>
      </c>
      <c r="L69" s="26">
        <f t="shared" si="9"/>
        <v>234388.80000000002</v>
      </c>
      <c r="M69" s="24">
        <f>IF(F69=DATA!$A$1,DATA!$D$1,IF(ตย.ข้อมูลประกอบ!F69=DATA!$A$2,DATA!$D$2,IF(ตย.ข้อมูลประกอบ!F69=DATA!$A$3,DATA!$D$3,IF(ตย.ข้อมูลประกอบ!F69=DATA!$A$4,DATA!$D$4,IF(ตย.ข้อมูลประกอบ!F69=DATA!$A$5,DATA!$B$5,IF(ตย.ข้อมูลประกอบ!F69=DATA!$A$6,DATA!$D$6,IF(ตย.ข้อมูลประกอบ!F69=DATA!$A$7,DATA!$D$7,IF(ตย.ข้อมูลประกอบ!F69=DATA!$A$8,DATA!$D$8))))))))</f>
        <v>0</v>
      </c>
      <c r="N69" s="27">
        <f t="shared" si="10"/>
        <v>0</v>
      </c>
      <c r="O69" s="28">
        <f>IF(F69=DATA!$A$1,DATA!$C$1,IF(ตย.ข้อมูลประกอบ!F69=DATA!$A$2,DATA!$C$2,IF(ตย.ข้อมูลประกอบ!F69=DATA!$A$3,DATA!$C$3,IF(ตย.ข้อมูลประกอบ!F69=DATA!$A$4,DATA!$C$4,IF(ตย.ข้อมูลประกอบ!F69=DATA!$A$5,DATA!$C$5,IF(ตย.ข้อมูลประกอบ!F69=DATA!$A$6,DATA!$D$6,IF(ตย.ข้อมูลประกอบ!F69=DATA!$A$7,DATA!$D$7,IF(ตย.ข้อมูลประกอบ!F69=DATA!$A$8,DATA!$B$8))))))))</f>
        <v>2500</v>
      </c>
      <c r="P69" s="28">
        <f t="shared" si="11"/>
        <v>30000</v>
      </c>
      <c r="Q69" s="24">
        <f>IF($F69=DATA!$A$1,DATA!$D$1,IF(ตย.ข้อมูลประกอบ!$F69=DATA!$A$2,DATA!$D$2,IF(ตย.ข้อมูลประกอบ!$F69=DATA!$A$3,DATA!$D$3,IF(ตย.ข้อมูลประกอบ!$F69=DATA!$A$4,DATA!$D$4,IF(ตย.ข้อมูลประกอบ!$F69=DATA!$A$5,DATA!$D$5,IF(ตย.ข้อมูลประกอบ!$F69=DATA!$A$6,DATA!$B$6,IF(ตย.ข้อมูลประกอบ!$F69=DATA!$A$7,DATA!$D$7,IF(ตย.ข้อมูลประกอบ!$F69=DATA!$A$8,DATA!$D$8))))))))</f>
        <v>0</v>
      </c>
      <c r="R69" s="24">
        <f>IF($F69=DATA!$A$1,DATA!$D$1,IF(ตย.ข้อมูลประกอบ!$F69=DATA!$A$2,DATA!$D$2,IF(ตย.ข้อมูลประกอบ!$F69=DATA!$A$3,DATA!$D$3,IF(ตย.ข้อมูลประกอบ!$F69=DATA!$A$4,DATA!$D$4,IF(ตย.ข้อมูลประกอบ!$F69=DATA!$A$5,DATA!$D$5,IF(ตย.ข้อมูลประกอบ!$F69=DATA!$A$6,DATA!$C$6,IF(ตย.ข้อมูลประกอบ!$F69=DATA!$A$7,DATA!$D$7,IF(ตย.ข้อมูลประกอบ!$F69=DATA!$A$8,DATA!$D$8))))))))</f>
        <v>0</v>
      </c>
      <c r="S69" s="24">
        <f>IF($F69=DATA!$A$1,DATA!$D$1,IF(ตย.ข้อมูลประกอบ!$F69=DATA!$A$2,DATA!$D$2,IF(ตย.ข้อมูลประกอบ!$F69=DATA!$A$3,DATA!$D$3,IF(ตย.ข้อมูลประกอบ!$F69=DATA!$A$4,DATA!$D$4,IF(ตย.ข้อมูลประกอบ!$F69=DATA!$A$5,DATA!$D$5,IF(ตย.ข้อมูลประกอบ!$F69=DATA!$A$6,DATA!$E$6,IF(ตย.ข้อมูลประกอบ!$F69=DATA!$A$7,DATA!$D$7,IF(ตย.ข้อมูลประกอบ!$F69=DATA!$A$8,DATA!$D$8))))))))</f>
        <v>0</v>
      </c>
      <c r="T69" s="29">
        <f t="shared" si="12"/>
        <v>0</v>
      </c>
      <c r="U69" s="24">
        <f>IF($F69=DATA!$A$1,DATA!$D$1,IF(ตย.ข้อมูลประกอบ!$F69=DATA!$A$2,DATA!$D$2,IF(ตย.ข้อมูลประกอบ!$F69=DATA!$A$3,DATA!$D$3,IF(ตย.ข้อมูลประกอบ!$F69=DATA!$A$4,DATA!$D$4,IF(ตย.ข้อมูลประกอบ!$F69=DATA!$A$5,DATA!$D$5,IF(ตย.ข้อมูลประกอบ!$F69=DATA!$A$6,DATA!$D$6,IF(ตย.ข้อมูลประกอบ!$F69=DATA!$A$7,DATA!$B$7,IF(ตย.ข้อมูลประกอบ!$F69=DATA!$A$8,DATA!$D$8))))))))</f>
        <v>0</v>
      </c>
      <c r="V69" s="24">
        <f>IF($F69=DATA!$A$1,DATA!$D$1,IF(ตย.ข้อมูลประกอบ!$F69=DATA!$A$2,DATA!$D$2,IF(ตย.ข้อมูลประกอบ!$F69=DATA!$A$3,DATA!$D$3,IF(ตย.ข้อมูลประกอบ!$F69=DATA!$A$4,DATA!$D$4,IF(ตย.ข้อมูลประกอบ!$F69=DATA!$A$5,DATA!$D$5,IF(ตย.ข้อมูลประกอบ!$F69=DATA!$A$6,DATA!$D$6,IF(ตย.ข้อมูลประกอบ!$F69=DATA!$A$7,DATA!$C$7,IF(ตย.ข้อมูลประกอบ!$F69=DATA!$A$8,DATA!$D$8))))))))</f>
        <v>0</v>
      </c>
      <c r="W69" s="30">
        <f t="shared" si="13"/>
        <v>0</v>
      </c>
      <c r="X69" s="25">
        <f t="shared" si="14"/>
        <v>264388.80000000005</v>
      </c>
    </row>
    <row r="70" spans="1:24" x14ac:dyDescent="0.8">
      <c r="A70" s="58">
        <v>62</v>
      </c>
      <c r="B70" s="37" t="s">
        <v>131</v>
      </c>
      <c r="C70" s="59" t="s">
        <v>74</v>
      </c>
      <c r="D70" s="59" t="s">
        <v>71</v>
      </c>
      <c r="E70" s="37" t="s">
        <v>144</v>
      </c>
      <c r="F70" s="52" t="s">
        <v>26</v>
      </c>
      <c r="G70" s="60"/>
      <c r="H70" s="24">
        <f t="shared" si="5"/>
        <v>0</v>
      </c>
      <c r="I70" s="24">
        <f t="shared" si="15"/>
        <v>0</v>
      </c>
      <c r="J70" s="24">
        <f t="shared" si="7"/>
        <v>0</v>
      </c>
      <c r="K70" s="24">
        <f t="shared" si="8"/>
        <v>0</v>
      </c>
      <c r="L70" s="26">
        <f t="shared" si="9"/>
        <v>0</v>
      </c>
      <c r="M70" s="24">
        <f>IF(F70=DATA!$A$1,DATA!$D$1,IF(ตย.ข้อมูลประกอบ!F70=DATA!$A$2,DATA!$D$2,IF(ตย.ข้อมูลประกอบ!F70=DATA!$A$3,DATA!$D$3,IF(ตย.ข้อมูลประกอบ!F70=DATA!$A$4,DATA!$D$4,IF(ตย.ข้อมูลประกอบ!F70=DATA!$A$5,DATA!$B$5,IF(ตย.ข้อมูลประกอบ!F70=DATA!$A$6,DATA!$D$6,IF(ตย.ข้อมูลประกอบ!F70=DATA!$A$7,DATA!$D$7,IF(ตย.ข้อมูลประกอบ!F70=DATA!$A$8,DATA!$D$8))))))))</f>
        <v>0</v>
      </c>
      <c r="N70" s="27">
        <f t="shared" si="10"/>
        <v>0</v>
      </c>
      <c r="O70" s="28">
        <f>IF(F70=DATA!$A$1,DATA!$C$1,IF(ตย.ข้อมูลประกอบ!F70=DATA!$A$2,DATA!$C$2,IF(ตย.ข้อมูลประกอบ!F70=DATA!$A$3,DATA!$C$3,IF(ตย.ข้อมูลประกอบ!F70=DATA!$A$4,DATA!$C$4,IF(ตย.ข้อมูลประกอบ!F70=DATA!$A$5,DATA!$C$5,IF(ตย.ข้อมูลประกอบ!F70=DATA!$A$6,DATA!$D$6,IF(ตย.ข้อมูลประกอบ!F70=DATA!$A$7,DATA!$D$7,IF(ตย.ข้อมูลประกอบ!F70=DATA!$A$8,DATA!$B$8))))))))</f>
        <v>0</v>
      </c>
      <c r="P70" s="28">
        <f t="shared" si="11"/>
        <v>0</v>
      </c>
      <c r="Q70" s="24">
        <f>IF($F70=DATA!$A$1,DATA!$D$1,IF(ตย.ข้อมูลประกอบ!$F70=DATA!$A$2,DATA!$D$2,IF(ตย.ข้อมูลประกอบ!$F70=DATA!$A$3,DATA!$D$3,IF(ตย.ข้อมูลประกอบ!$F70=DATA!$A$4,DATA!$D$4,IF(ตย.ข้อมูลประกอบ!$F70=DATA!$A$5,DATA!$D$5,IF(ตย.ข้อมูลประกอบ!$F70=DATA!$A$6,DATA!$B$6,IF(ตย.ข้อมูลประกอบ!$F70=DATA!$A$7,DATA!$D$7,IF(ตย.ข้อมูลประกอบ!$F70=DATA!$A$8,DATA!$D$8))))))))</f>
        <v>8</v>
      </c>
      <c r="R70" s="24">
        <f>IF($F70=DATA!$A$1,DATA!$D$1,IF(ตย.ข้อมูลประกอบ!$F70=DATA!$A$2,DATA!$D$2,IF(ตย.ข้อมูลประกอบ!$F70=DATA!$A$3,DATA!$D$3,IF(ตย.ข้อมูลประกอบ!$F70=DATA!$A$4,DATA!$D$4,IF(ตย.ข้อมูลประกอบ!$F70=DATA!$A$5,DATA!$D$5,IF(ตย.ข้อมูลประกอบ!$F70=DATA!$A$6,DATA!$C$6,IF(ตย.ข้อมูลประกอบ!$F70=DATA!$A$7,DATA!$D$7,IF(ตย.ข้อมูลประกอบ!$F70=DATA!$A$8,DATA!$D$8))))))))</f>
        <v>80</v>
      </c>
      <c r="S70" s="24">
        <f>IF($F70=DATA!$A$1,DATA!$D$1,IF(ตย.ข้อมูลประกอบ!$F70=DATA!$A$2,DATA!$D$2,IF(ตย.ข้อมูลประกอบ!$F70=DATA!$A$3,DATA!$D$3,IF(ตย.ข้อมูลประกอบ!$F70=DATA!$A$4,DATA!$D$4,IF(ตย.ข้อมูลประกอบ!$F70=DATA!$A$5,DATA!$D$5,IF(ตย.ข้อมูลประกอบ!$F70=DATA!$A$6,DATA!$E$6,IF(ตย.ข้อมูลประกอบ!$F70=DATA!$A$7,DATA!$D$7,IF(ตย.ข้อมูลประกอบ!$F70=DATA!$A$8,DATA!$D$8))))))))</f>
        <v>200</v>
      </c>
      <c r="T70" s="29">
        <f t="shared" si="12"/>
        <v>128000</v>
      </c>
      <c r="U70" s="24">
        <f>IF($F70=DATA!$A$1,DATA!$D$1,IF(ตย.ข้อมูลประกอบ!$F70=DATA!$A$2,DATA!$D$2,IF(ตย.ข้อมูลประกอบ!$F70=DATA!$A$3,DATA!$D$3,IF(ตย.ข้อมูลประกอบ!$F70=DATA!$A$4,DATA!$D$4,IF(ตย.ข้อมูลประกอบ!$F70=DATA!$A$5,DATA!$D$5,IF(ตย.ข้อมูลประกอบ!$F70=DATA!$A$6,DATA!$D$6,IF(ตย.ข้อมูลประกอบ!$F70=DATA!$A$7,DATA!$B$7,IF(ตย.ข้อมูลประกอบ!$F70=DATA!$A$8,DATA!$D$8))))))))</f>
        <v>0</v>
      </c>
      <c r="V70" s="24">
        <f>IF($F70=DATA!$A$1,DATA!$D$1,IF(ตย.ข้อมูลประกอบ!$F70=DATA!$A$2,DATA!$D$2,IF(ตย.ข้อมูลประกอบ!$F70=DATA!$A$3,DATA!$D$3,IF(ตย.ข้อมูลประกอบ!$F70=DATA!$A$4,DATA!$D$4,IF(ตย.ข้อมูลประกอบ!$F70=DATA!$A$5,DATA!$D$5,IF(ตย.ข้อมูลประกอบ!$F70=DATA!$A$6,DATA!$D$6,IF(ตย.ข้อมูลประกอบ!$F70=DATA!$A$7,DATA!$C$7,IF(ตย.ข้อมูลประกอบ!$F70=DATA!$A$8,DATA!$D$8))))))))</f>
        <v>0</v>
      </c>
      <c r="W70" s="30">
        <f t="shared" si="13"/>
        <v>0</v>
      </c>
      <c r="X70" s="25">
        <f t="shared" si="14"/>
        <v>128000</v>
      </c>
    </row>
    <row r="71" spans="1:24" x14ac:dyDescent="0.8">
      <c r="A71" s="58">
        <v>63</v>
      </c>
      <c r="B71" s="37" t="s">
        <v>131</v>
      </c>
      <c r="C71" s="59" t="s">
        <v>74</v>
      </c>
      <c r="D71" s="59" t="s">
        <v>71</v>
      </c>
      <c r="E71" s="37" t="s">
        <v>145</v>
      </c>
      <c r="F71" s="52" t="s">
        <v>26</v>
      </c>
      <c r="G71" s="60"/>
      <c r="H71" s="24">
        <f t="shared" si="5"/>
        <v>0</v>
      </c>
      <c r="I71" s="24">
        <f t="shared" si="15"/>
        <v>0</v>
      </c>
      <c r="J71" s="24">
        <f t="shared" si="7"/>
        <v>0</v>
      </c>
      <c r="K71" s="24">
        <f t="shared" si="8"/>
        <v>0</v>
      </c>
      <c r="L71" s="26">
        <f t="shared" si="9"/>
        <v>0</v>
      </c>
      <c r="M71" s="24">
        <f>IF(F71=DATA!$A$1,DATA!$D$1,IF(ตย.ข้อมูลประกอบ!F71=DATA!$A$2,DATA!$D$2,IF(ตย.ข้อมูลประกอบ!F71=DATA!$A$3,DATA!$D$3,IF(ตย.ข้อมูลประกอบ!F71=DATA!$A$4,DATA!$D$4,IF(ตย.ข้อมูลประกอบ!F71=DATA!$A$5,DATA!$B$5,IF(ตย.ข้อมูลประกอบ!F71=DATA!$A$6,DATA!$D$6,IF(ตย.ข้อมูลประกอบ!F71=DATA!$A$7,DATA!$D$7,IF(ตย.ข้อมูลประกอบ!F71=DATA!$A$8,DATA!$D$8))))))))</f>
        <v>0</v>
      </c>
      <c r="N71" s="27">
        <f t="shared" si="10"/>
        <v>0</v>
      </c>
      <c r="O71" s="28">
        <f>IF(F71=DATA!$A$1,DATA!$C$1,IF(ตย.ข้อมูลประกอบ!F71=DATA!$A$2,DATA!$C$2,IF(ตย.ข้อมูลประกอบ!F71=DATA!$A$3,DATA!$C$3,IF(ตย.ข้อมูลประกอบ!F71=DATA!$A$4,DATA!$C$4,IF(ตย.ข้อมูลประกอบ!F71=DATA!$A$5,DATA!$C$5,IF(ตย.ข้อมูลประกอบ!F71=DATA!$A$6,DATA!$D$6,IF(ตย.ข้อมูลประกอบ!F71=DATA!$A$7,DATA!$D$7,IF(ตย.ข้อมูลประกอบ!F71=DATA!$A$8,DATA!$B$8))))))))</f>
        <v>0</v>
      </c>
      <c r="P71" s="28">
        <f t="shared" si="11"/>
        <v>0</v>
      </c>
      <c r="Q71" s="24">
        <f>IF($F71=DATA!$A$1,DATA!$D$1,IF(ตย.ข้อมูลประกอบ!$F71=DATA!$A$2,DATA!$D$2,IF(ตย.ข้อมูลประกอบ!$F71=DATA!$A$3,DATA!$D$3,IF(ตย.ข้อมูลประกอบ!$F71=DATA!$A$4,DATA!$D$4,IF(ตย.ข้อมูลประกอบ!$F71=DATA!$A$5,DATA!$D$5,IF(ตย.ข้อมูลประกอบ!$F71=DATA!$A$6,DATA!$B$6,IF(ตย.ข้อมูลประกอบ!$F71=DATA!$A$7,DATA!$D$7,IF(ตย.ข้อมูลประกอบ!$F71=DATA!$A$8,DATA!$D$8))))))))</f>
        <v>8</v>
      </c>
      <c r="R71" s="24">
        <f>IF($F71=DATA!$A$1,DATA!$D$1,IF(ตย.ข้อมูลประกอบ!$F71=DATA!$A$2,DATA!$D$2,IF(ตย.ข้อมูลประกอบ!$F71=DATA!$A$3,DATA!$D$3,IF(ตย.ข้อมูลประกอบ!$F71=DATA!$A$4,DATA!$D$4,IF(ตย.ข้อมูลประกอบ!$F71=DATA!$A$5,DATA!$D$5,IF(ตย.ข้อมูลประกอบ!$F71=DATA!$A$6,DATA!$C$6,IF(ตย.ข้อมูลประกอบ!$F71=DATA!$A$7,DATA!$D$7,IF(ตย.ข้อมูลประกอบ!$F71=DATA!$A$8,DATA!$D$8))))))))</f>
        <v>80</v>
      </c>
      <c r="S71" s="24">
        <f>IF($F71=DATA!$A$1,DATA!$D$1,IF(ตย.ข้อมูลประกอบ!$F71=DATA!$A$2,DATA!$D$2,IF(ตย.ข้อมูลประกอบ!$F71=DATA!$A$3,DATA!$D$3,IF(ตย.ข้อมูลประกอบ!$F71=DATA!$A$4,DATA!$D$4,IF(ตย.ข้อมูลประกอบ!$F71=DATA!$A$5,DATA!$D$5,IF(ตย.ข้อมูลประกอบ!$F71=DATA!$A$6,DATA!$E$6,IF(ตย.ข้อมูลประกอบ!$F71=DATA!$A$7,DATA!$D$7,IF(ตย.ข้อมูลประกอบ!$F71=DATA!$A$8,DATA!$D$8))))))))</f>
        <v>200</v>
      </c>
      <c r="T71" s="29">
        <f t="shared" si="12"/>
        <v>128000</v>
      </c>
      <c r="U71" s="24">
        <f>IF($F71=DATA!$A$1,DATA!$D$1,IF(ตย.ข้อมูลประกอบ!$F71=DATA!$A$2,DATA!$D$2,IF(ตย.ข้อมูลประกอบ!$F71=DATA!$A$3,DATA!$D$3,IF(ตย.ข้อมูลประกอบ!$F71=DATA!$A$4,DATA!$D$4,IF(ตย.ข้อมูลประกอบ!$F71=DATA!$A$5,DATA!$D$5,IF(ตย.ข้อมูลประกอบ!$F71=DATA!$A$6,DATA!$D$6,IF(ตย.ข้อมูลประกอบ!$F71=DATA!$A$7,DATA!$B$7,IF(ตย.ข้อมูลประกอบ!$F71=DATA!$A$8,DATA!$D$8))))))))</f>
        <v>0</v>
      </c>
      <c r="V71" s="24">
        <f>IF($F71=DATA!$A$1,DATA!$D$1,IF(ตย.ข้อมูลประกอบ!$F71=DATA!$A$2,DATA!$D$2,IF(ตย.ข้อมูลประกอบ!$F71=DATA!$A$3,DATA!$D$3,IF(ตย.ข้อมูลประกอบ!$F71=DATA!$A$4,DATA!$D$4,IF(ตย.ข้อมูลประกอบ!$F71=DATA!$A$5,DATA!$D$5,IF(ตย.ข้อมูลประกอบ!$F71=DATA!$A$6,DATA!$D$6,IF(ตย.ข้อมูลประกอบ!$F71=DATA!$A$7,DATA!$C$7,IF(ตย.ข้อมูลประกอบ!$F71=DATA!$A$8,DATA!$D$8))))))))</f>
        <v>0</v>
      </c>
      <c r="W71" s="30">
        <f t="shared" si="13"/>
        <v>0</v>
      </c>
      <c r="X71" s="25">
        <f t="shared" si="14"/>
        <v>128000</v>
      </c>
    </row>
    <row r="72" spans="1:24" x14ac:dyDescent="0.8">
      <c r="A72" s="58">
        <v>64</v>
      </c>
      <c r="B72" s="37" t="s">
        <v>131</v>
      </c>
      <c r="C72" s="59" t="s">
        <v>74</v>
      </c>
      <c r="D72" s="59" t="s">
        <v>75</v>
      </c>
      <c r="E72" s="37" t="s">
        <v>146</v>
      </c>
      <c r="F72" s="52" t="s">
        <v>26</v>
      </c>
      <c r="G72" s="60"/>
      <c r="H72" s="24">
        <f t="shared" si="5"/>
        <v>0</v>
      </c>
      <c r="I72" s="24">
        <f t="shared" si="15"/>
        <v>0</v>
      </c>
      <c r="J72" s="24">
        <f t="shared" si="7"/>
        <v>0</v>
      </c>
      <c r="K72" s="24">
        <f t="shared" si="8"/>
        <v>0</v>
      </c>
      <c r="L72" s="26">
        <f t="shared" si="9"/>
        <v>0</v>
      </c>
      <c r="M72" s="24">
        <f>IF(F72=DATA!$A$1,DATA!$D$1,IF(ตย.ข้อมูลประกอบ!F72=DATA!$A$2,DATA!$D$2,IF(ตย.ข้อมูลประกอบ!F72=DATA!$A$3,DATA!$D$3,IF(ตย.ข้อมูลประกอบ!F72=DATA!$A$4,DATA!$D$4,IF(ตย.ข้อมูลประกอบ!F72=DATA!$A$5,DATA!$B$5,IF(ตย.ข้อมูลประกอบ!F72=DATA!$A$6,DATA!$D$6,IF(ตย.ข้อมูลประกอบ!F72=DATA!$A$7,DATA!$D$7,IF(ตย.ข้อมูลประกอบ!F72=DATA!$A$8,DATA!$D$8))))))))</f>
        <v>0</v>
      </c>
      <c r="N72" s="27">
        <f t="shared" si="10"/>
        <v>0</v>
      </c>
      <c r="O72" s="28">
        <f>IF(F72=DATA!$A$1,DATA!$C$1,IF(ตย.ข้อมูลประกอบ!F72=DATA!$A$2,DATA!$C$2,IF(ตย.ข้อมูลประกอบ!F72=DATA!$A$3,DATA!$C$3,IF(ตย.ข้อมูลประกอบ!F72=DATA!$A$4,DATA!$C$4,IF(ตย.ข้อมูลประกอบ!F72=DATA!$A$5,DATA!$C$5,IF(ตย.ข้อมูลประกอบ!F72=DATA!$A$6,DATA!$D$6,IF(ตย.ข้อมูลประกอบ!F72=DATA!$A$7,DATA!$D$7,IF(ตย.ข้อมูลประกอบ!F72=DATA!$A$8,DATA!$B$8))))))))</f>
        <v>0</v>
      </c>
      <c r="P72" s="28">
        <f t="shared" si="11"/>
        <v>0</v>
      </c>
      <c r="Q72" s="24">
        <f>IF($F72=DATA!$A$1,DATA!$D$1,IF(ตย.ข้อมูลประกอบ!$F72=DATA!$A$2,DATA!$D$2,IF(ตย.ข้อมูลประกอบ!$F72=DATA!$A$3,DATA!$D$3,IF(ตย.ข้อมูลประกอบ!$F72=DATA!$A$4,DATA!$D$4,IF(ตย.ข้อมูลประกอบ!$F72=DATA!$A$5,DATA!$D$5,IF(ตย.ข้อมูลประกอบ!$F72=DATA!$A$6,DATA!$B$6,IF(ตย.ข้อมูลประกอบ!$F72=DATA!$A$7,DATA!$D$7,IF(ตย.ข้อมูลประกอบ!$F72=DATA!$A$8,DATA!$D$8))))))))</f>
        <v>8</v>
      </c>
      <c r="R72" s="24">
        <f>IF($F72=DATA!$A$1,DATA!$D$1,IF(ตย.ข้อมูลประกอบ!$F72=DATA!$A$2,DATA!$D$2,IF(ตย.ข้อมูลประกอบ!$F72=DATA!$A$3,DATA!$D$3,IF(ตย.ข้อมูลประกอบ!$F72=DATA!$A$4,DATA!$D$4,IF(ตย.ข้อมูลประกอบ!$F72=DATA!$A$5,DATA!$D$5,IF(ตย.ข้อมูลประกอบ!$F72=DATA!$A$6,DATA!$C$6,IF(ตย.ข้อมูลประกอบ!$F72=DATA!$A$7,DATA!$D$7,IF(ตย.ข้อมูลประกอบ!$F72=DATA!$A$8,DATA!$D$8))))))))</f>
        <v>80</v>
      </c>
      <c r="S72" s="24">
        <f>IF($F72=DATA!$A$1,DATA!$D$1,IF(ตย.ข้อมูลประกอบ!$F72=DATA!$A$2,DATA!$D$2,IF(ตย.ข้อมูลประกอบ!$F72=DATA!$A$3,DATA!$D$3,IF(ตย.ข้อมูลประกอบ!$F72=DATA!$A$4,DATA!$D$4,IF(ตย.ข้อมูลประกอบ!$F72=DATA!$A$5,DATA!$D$5,IF(ตย.ข้อมูลประกอบ!$F72=DATA!$A$6,DATA!$E$6,IF(ตย.ข้อมูลประกอบ!$F72=DATA!$A$7,DATA!$D$7,IF(ตย.ข้อมูลประกอบ!$F72=DATA!$A$8,DATA!$D$8))))))))</f>
        <v>200</v>
      </c>
      <c r="T72" s="29">
        <f t="shared" si="12"/>
        <v>128000</v>
      </c>
      <c r="U72" s="24">
        <f>IF($F72=DATA!$A$1,DATA!$D$1,IF(ตย.ข้อมูลประกอบ!$F72=DATA!$A$2,DATA!$D$2,IF(ตย.ข้อมูลประกอบ!$F72=DATA!$A$3,DATA!$D$3,IF(ตย.ข้อมูลประกอบ!$F72=DATA!$A$4,DATA!$D$4,IF(ตย.ข้อมูลประกอบ!$F72=DATA!$A$5,DATA!$D$5,IF(ตย.ข้อมูลประกอบ!$F72=DATA!$A$6,DATA!$D$6,IF(ตย.ข้อมูลประกอบ!$F72=DATA!$A$7,DATA!$B$7,IF(ตย.ข้อมูลประกอบ!$F72=DATA!$A$8,DATA!$D$8))))))))</f>
        <v>0</v>
      </c>
      <c r="V72" s="24">
        <f>IF($F72=DATA!$A$1,DATA!$D$1,IF(ตย.ข้อมูลประกอบ!$F72=DATA!$A$2,DATA!$D$2,IF(ตย.ข้อมูลประกอบ!$F72=DATA!$A$3,DATA!$D$3,IF(ตย.ข้อมูลประกอบ!$F72=DATA!$A$4,DATA!$D$4,IF(ตย.ข้อมูลประกอบ!$F72=DATA!$A$5,DATA!$D$5,IF(ตย.ข้อมูลประกอบ!$F72=DATA!$A$6,DATA!$D$6,IF(ตย.ข้อมูลประกอบ!$F72=DATA!$A$7,DATA!$C$7,IF(ตย.ข้อมูลประกอบ!$F72=DATA!$A$8,DATA!$D$8))))))))</f>
        <v>0</v>
      </c>
      <c r="W72" s="30">
        <f t="shared" si="13"/>
        <v>0</v>
      </c>
      <c r="X72" s="25">
        <f t="shared" si="14"/>
        <v>128000</v>
      </c>
    </row>
    <row r="73" spans="1:24" x14ac:dyDescent="0.8">
      <c r="A73" s="58">
        <v>65</v>
      </c>
      <c r="B73" s="37" t="s">
        <v>131</v>
      </c>
      <c r="C73" s="59" t="s">
        <v>74</v>
      </c>
      <c r="D73" s="59" t="s">
        <v>147</v>
      </c>
      <c r="E73" s="37" t="s">
        <v>148</v>
      </c>
      <c r="F73" s="52" t="s">
        <v>26</v>
      </c>
      <c r="G73" s="60"/>
      <c r="H73" s="24">
        <f t="shared" si="5"/>
        <v>0</v>
      </c>
      <c r="I73" s="24">
        <f t="shared" si="15"/>
        <v>0</v>
      </c>
      <c r="J73" s="24">
        <f t="shared" si="7"/>
        <v>0</v>
      </c>
      <c r="K73" s="24">
        <f t="shared" si="8"/>
        <v>0</v>
      </c>
      <c r="L73" s="26">
        <f t="shared" si="9"/>
        <v>0</v>
      </c>
      <c r="M73" s="24">
        <f>IF(F73=DATA!$A$1,DATA!$D$1,IF(ตย.ข้อมูลประกอบ!F73=DATA!$A$2,DATA!$D$2,IF(ตย.ข้อมูลประกอบ!F73=DATA!$A$3,DATA!$D$3,IF(ตย.ข้อมูลประกอบ!F73=DATA!$A$4,DATA!$D$4,IF(ตย.ข้อมูลประกอบ!F73=DATA!$A$5,DATA!$B$5,IF(ตย.ข้อมูลประกอบ!F73=DATA!$A$6,DATA!$D$6,IF(ตย.ข้อมูลประกอบ!F73=DATA!$A$7,DATA!$D$7,IF(ตย.ข้อมูลประกอบ!F73=DATA!$A$8,DATA!$D$8))))))))</f>
        <v>0</v>
      </c>
      <c r="N73" s="27">
        <f t="shared" si="10"/>
        <v>0</v>
      </c>
      <c r="O73" s="28">
        <f>IF(F73=DATA!$A$1,DATA!$C$1,IF(ตย.ข้อมูลประกอบ!F73=DATA!$A$2,DATA!$C$2,IF(ตย.ข้อมูลประกอบ!F73=DATA!$A$3,DATA!$C$3,IF(ตย.ข้อมูลประกอบ!F73=DATA!$A$4,DATA!$C$4,IF(ตย.ข้อมูลประกอบ!F73=DATA!$A$5,DATA!$C$5,IF(ตย.ข้อมูลประกอบ!F73=DATA!$A$6,DATA!$D$6,IF(ตย.ข้อมูลประกอบ!F73=DATA!$A$7,DATA!$D$7,IF(ตย.ข้อมูลประกอบ!F73=DATA!$A$8,DATA!$B$8))))))))</f>
        <v>0</v>
      </c>
      <c r="P73" s="28">
        <f t="shared" si="11"/>
        <v>0</v>
      </c>
      <c r="Q73" s="24">
        <f>IF($F73=DATA!$A$1,DATA!$D$1,IF(ตย.ข้อมูลประกอบ!$F73=DATA!$A$2,DATA!$D$2,IF(ตย.ข้อมูลประกอบ!$F73=DATA!$A$3,DATA!$D$3,IF(ตย.ข้อมูลประกอบ!$F73=DATA!$A$4,DATA!$D$4,IF(ตย.ข้อมูลประกอบ!$F73=DATA!$A$5,DATA!$D$5,IF(ตย.ข้อมูลประกอบ!$F73=DATA!$A$6,DATA!$B$6,IF(ตย.ข้อมูลประกอบ!$F73=DATA!$A$7,DATA!$D$7,IF(ตย.ข้อมูลประกอบ!$F73=DATA!$A$8,DATA!$D$8))))))))</f>
        <v>8</v>
      </c>
      <c r="R73" s="24">
        <f>IF($F73=DATA!$A$1,DATA!$D$1,IF(ตย.ข้อมูลประกอบ!$F73=DATA!$A$2,DATA!$D$2,IF(ตย.ข้อมูลประกอบ!$F73=DATA!$A$3,DATA!$D$3,IF(ตย.ข้อมูลประกอบ!$F73=DATA!$A$4,DATA!$D$4,IF(ตย.ข้อมูลประกอบ!$F73=DATA!$A$5,DATA!$D$5,IF(ตย.ข้อมูลประกอบ!$F73=DATA!$A$6,DATA!$C$6,IF(ตย.ข้อมูลประกอบ!$F73=DATA!$A$7,DATA!$D$7,IF(ตย.ข้อมูลประกอบ!$F73=DATA!$A$8,DATA!$D$8))))))))</f>
        <v>80</v>
      </c>
      <c r="S73" s="24">
        <f>IF($F73=DATA!$A$1,DATA!$D$1,IF(ตย.ข้อมูลประกอบ!$F73=DATA!$A$2,DATA!$D$2,IF(ตย.ข้อมูลประกอบ!$F73=DATA!$A$3,DATA!$D$3,IF(ตย.ข้อมูลประกอบ!$F73=DATA!$A$4,DATA!$D$4,IF(ตย.ข้อมูลประกอบ!$F73=DATA!$A$5,DATA!$D$5,IF(ตย.ข้อมูลประกอบ!$F73=DATA!$A$6,DATA!$E$6,IF(ตย.ข้อมูลประกอบ!$F73=DATA!$A$7,DATA!$D$7,IF(ตย.ข้อมูลประกอบ!$F73=DATA!$A$8,DATA!$D$8))))))))</f>
        <v>200</v>
      </c>
      <c r="T73" s="29">
        <f t="shared" si="12"/>
        <v>128000</v>
      </c>
      <c r="U73" s="24">
        <f>IF($F73=DATA!$A$1,DATA!$D$1,IF(ตย.ข้อมูลประกอบ!$F73=DATA!$A$2,DATA!$D$2,IF(ตย.ข้อมูลประกอบ!$F73=DATA!$A$3,DATA!$D$3,IF(ตย.ข้อมูลประกอบ!$F73=DATA!$A$4,DATA!$D$4,IF(ตย.ข้อมูลประกอบ!$F73=DATA!$A$5,DATA!$D$5,IF(ตย.ข้อมูลประกอบ!$F73=DATA!$A$6,DATA!$D$6,IF(ตย.ข้อมูลประกอบ!$F73=DATA!$A$7,DATA!$B$7,IF(ตย.ข้อมูลประกอบ!$F73=DATA!$A$8,DATA!$D$8))))))))</f>
        <v>0</v>
      </c>
      <c r="V73" s="24">
        <f>IF($F73=DATA!$A$1,DATA!$D$1,IF(ตย.ข้อมูลประกอบ!$F73=DATA!$A$2,DATA!$D$2,IF(ตย.ข้อมูลประกอบ!$F73=DATA!$A$3,DATA!$D$3,IF(ตย.ข้อมูลประกอบ!$F73=DATA!$A$4,DATA!$D$4,IF(ตย.ข้อมูลประกอบ!$F73=DATA!$A$5,DATA!$D$5,IF(ตย.ข้อมูลประกอบ!$F73=DATA!$A$6,DATA!$D$6,IF(ตย.ข้อมูลประกอบ!$F73=DATA!$A$7,DATA!$C$7,IF(ตย.ข้อมูลประกอบ!$F73=DATA!$A$8,DATA!$D$8))))))))</f>
        <v>0</v>
      </c>
      <c r="W73" s="30">
        <f t="shared" si="13"/>
        <v>0</v>
      </c>
      <c r="X73" s="25">
        <f t="shared" si="14"/>
        <v>128000</v>
      </c>
    </row>
    <row r="74" spans="1:24" x14ac:dyDescent="0.8">
      <c r="A74" s="58">
        <v>66</v>
      </c>
      <c r="B74" s="37" t="s">
        <v>131</v>
      </c>
      <c r="C74" s="59" t="s">
        <v>74</v>
      </c>
      <c r="D74" s="59" t="s">
        <v>75</v>
      </c>
      <c r="E74" s="37" t="s">
        <v>149</v>
      </c>
      <c r="F74" s="52" t="s">
        <v>26</v>
      </c>
      <c r="G74" s="60"/>
      <c r="H74" s="24">
        <f t="shared" ref="H74:H108" si="16">G74*0.04</f>
        <v>0</v>
      </c>
      <c r="I74" s="24">
        <f t="shared" si="15"/>
        <v>0</v>
      </c>
      <c r="J74" s="24">
        <f t="shared" ref="J74:J108" si="17">I74*0.05</f>
        <v>0</v>
      </c>
      <c r="K74" s="24">
        <f t="shared" ref="K74:K108" si="18">IF(J74&gt;=750,750,J74)</f>
        <v>0</v>
      </c>
      <c r="L74" s="26">
        <f t="shared" ref="L74:L108" si="19">SUM(I74+K74)*12</f>
        <v>0</v>
      </c>
      <c r="M74" s="24">
        <f>IF(F74=DATA!$A$1,DATA!$D$1,IF(ตย.ข้อมูลประกอบ!F74=DATA!$A$2,DATA!$D$2,IF(ตย.ข้อมูลประกอบ!F74=DATA!$A$3,DATA!$D$3,IF(ตย.ข้อมูลประกอบ!F74=DATA!$A$4,DATA!$D$4,IF(ตย.ข้อมูลประกอบ!F74=DATA!$A$5,DATA!$B$5,IF(ตย.ข้อมูลประกอบ!F74=DATA!$A$6,DATA!$D$6,IF(ตย.ข้อมูลประกอบ!F74=DATA!$A$7,DATA!$D$7,IF(ตย.ข้อมูลประกอบ!F74=DATA!$A$8,DATA!$D$8))))))))</f>
        <v>0</v>
      </c>
      <c r="N74" s="27">
        <f t="shared" ref="N74:N108" si="20">M74*12</f>
        <v>0</v>
      </c>
      <c r="O74" s="28">
        <f>IF(F74=DATA!$A$1,DATA!$C$1,IF(ตย.ข้อมูลประกอบ!F74=DATA!$A$2,DATA!$C$2,IF(ตย.ข้อมูลประกอบ!F74=DATA!$A$3,DATA!$C$3,IF(ตย.ข้อมูลประกอบ!F74=DATA!$A$4,DATA!$C$4,IF(ตย.ข้อมูลประกอบ!F74=DATA!$A$5,DATA!$C$5,IF(ตย.ข้อมูลประกอบ!F74=DATA!$A$6,DATA!$D$6,IF(ตย.ข้อมูลประกอบ!F74=DATA!$A$7,DATA!$D$7,IF(ตย.ข้อมูลประกอบ!F74=DATA!$A$8,DATA!$B$8))))))))</f>
        <v>0</v>
      </c>
      <c r="P74" s="28">
        <f t="shared" ref="P74:P108" si="21">O74*12</f>
        <v>0</v>
      </c>
      <c r="Q74" s="24">
        <f>IF($F74=DATA!$A$1,DATA!$D$1,IF(ตย.ข้อมูลประกอบ!$F74=DATA!$A$2,DATA!$D$2,IF(ตย.ข้อมูลประกอบ!$F74=DATA!$A$3,DATA!$D$3,IF(ตย.ข้อมูลประกอบ!$F74=DATA!$A$4,DATA!$D$4,IF(ตย.ข้อมูลประกอบ!$F74=DATA!$A$5,DATA!$D$5,IF(ตย.ข้อมูลประกอบ!$F74=DATA!$A$6,DATA!$B$6,IF(ตย.ข้อมูลประกอบ!$F74=DATA!$A$7,DATA!$D$7,IF(ตย.ข้อมูลประกอบ!$F74=DATA!$A$8,DATA!$D$8))))))))</f>
        <v>8</v>
      </c>
      <c r="R74" s="24">
        <f>IF($F74=DATA!$A$1,DATA!$D$1,IF(ตย.ข้อมูลประกอบ!$F74=DATA!$A$2,DATA!$D$2,IF(ตย.ข้อมูลประกอบ!$F74=DATA!$A$3,DATA!$D$3,IF(ตย.ข้อมูลประกอบ!$F74=DATA!$A$4,DATA!$D$4,IF(ตย.ข้อมูลประกอบ!$F74=DATA!$A$5,DATA!$D$5,IF(ตย.ข้อมูลประกอบ!$F74=DATA!$A$6,DATA!$C$6,IF(ตย.ข้อมูลประกอบ!$F74=DATA!$A$7,DATA!$D$7,IF(ตย.ข้อมูลประกอบ!$F74=DATA!$A$8,DATA!$D$8))))))))</f>
        <v>80</v>
      </c>
      <c r="S74" s="24">
        <f>IF($F74=DATA!$A$1,DATA!$D$1,IF(ตย.ข้อมูลประกอบ!$F74=DATA!$A$2,DATA!$D$2,IF(ตย.ข้อมูลประกอบ!$F74=DATA!$A$3,DATA!$D$3,IF(ตย.ข้อมูลประกอบ!$F74=DATA!$A$4,DATA!$D$4,IF(ตย.ข้อมูลประกอบ!$F74=DATA!$A$5,DATA!$D$5,IF(ตย.ข้อมูลประกอบ!$F74=DATA!$A$6,DATA!$E$6,IF(ตย.ข้อมูลประกอบ!$F74=DATA!$A$7,DATA!$D$7,IF(ตย.ข้อมูลประกอบ!$F74=DATA!$A$8,DATA!$D$8))))))))</f>
        <v>200</v>
      </c>
      <c r="T74" s="29">
        <f t="shared" ref="T74:T108" si="22">Q74*R74*S74</f>
        <v>128000</v>
      </c>
      <c r="U74" s="24">
        <f>IF($F74=DATA!$A$1,DATA!$D$1,IF(ตย.ข้อมูลประกอบ!$F74=DATA!$A$2,DATA!$D$2,IF(ตย.ข้อมูลประกอบ!$F74=DATA!$A$3,DATA!$D$3,IF(ตย.ข้อมูลประกอบ!$F74=DATA!$A$4,DATA!$D$4,IF(ตย.ข้อมูลประกอบ!$F74=DATA!$A$5,DATA!$D$5,IF(ตย.ข้อมูลประกอบ!$F74=DATA!$A$6,DATA!$D$6,IF(ตย.ข้อมูลประกอบ!$F74=DATA!$A$7,DATA!$B$7,IF(ตย.ข้อมูลประกอบ!$F74=DATA!$A$8,DATA!$D$8))))))))</f>
        <v>0</v>
      </c>
      <c r="V74" s="24">
        <f>IF($F74=DATA!$A$1,DATA!$D$1,IF(ตย.ข้อมูลประกอบ!$F74=DATA!$A$2,DATA!$D$2,IF(ตย.ข้อมูลประกอบ!$F74=DATA!$A$3,DATA!$D$3,IF(ตย.ข้อมูลประกอบ!$F74=DATA!$A$4,DATA!$D$4,IF(ตย.ข้อมูลประกอบ!$F74=DATA!$A$5,DATA!$D$5,IF(ตย.ข้อมูลประกอบ!$F74=DATA!$A$6,DATA!$D$6,IF(ตย.ข้อมูลประกอบ!$F74=DATA!$A$7,DATA!$C$7,IF(ตย.ข้อมูลประกอบ!$F74=DATA!$A$8,DATA!$D$8))))))))</f>
        <v>0</v>
      </c>
      <c r="W74" s="30">
        <f t="shared" ref="W74:W108" si="23">U74*V74</f>
        <v>0</v>
      </c>
      <c r="X74" s="25">
        <f t="shared" ref="X74:X108" si="24">SUM(L74,N74,P74,T74,W74)</f>
        <v>128000</v>
      </c>
    </row>
    <row r="75" spans="1:24" x14ac:dyDescent="0.8">
      <c r="A75" s="58">
        <v>67</v>
      </c>
      <c r="B75" s="37" t="s">
        <v>131</v>
      </c>
      <c r="C75" s="59" t="s">
        <v>74</v>
      </c>
      <c r="D75" s="59" t="s">
        <v>71</v>
      </c>
      <c r="E75" s="37" t="s">
        <v>150</v>
      </c>
      <c r="F75" s="52" t="s">
        <v>26</v>
      </c>
      <c r="G75" s="60"/>
      <c r="H75" s="24">
        <f t="shared" si="16"/>
        <v>0</v>
      </c>
      <c r="I75" s="24">
        <f t="shared" si="15"/>
        <v>0</v>
      </c>
      <c r="J75" s="24">
        <f t="shared" si="17"/>
        <v>0</v>
      </c>
      <c r="K75" s="24">
        <f t="shared" si="18"/>
        <v>0</v>
      </c>
      <c r="L75" s="26">
        <f t="shared" si="19"/>
        <v>0</v>
      </c>
      <c r="M75" s="24">
        <f>IF(F75=DATA!$A$1,DATA!$D$1,IF(ตย.ข้อมูลประกอบ!F75=DATA!$A$2,DATA!$D$2,IF(ตย.ข้อมูลประกอบ!F75=DATA!$A$3,DATA!$D$3,IF(ตย.ข้อมูลประกอบ!F75=DATA!$A$4,DATA!$D$4,IF(ตย.ข้อมูลประกอบ!F75=DATA!$A$5,DATA!$B$5,IF(ตย.ข้อมูลประกอบ!F75=DATA!$A$6,DATA!$D$6,IF(ตย.ข้อมูลประกอบ!F75=DATA!$A$7,DATA!$D$7,IF(ตย.ข้อมูลประกอบ!F75=DATA!$A$8,DATA!$D$8))))))))</f>
        <v>0</v>
      </c>
      <c r="N75" s="27">
        <f t="shared" si="20"/>
        <v>0</v>
      </c>
      <c r="O75" s="28">
        <f>IF(F75=DATA!$A$1,DATA!$C$1,IF(ตย.ข้อมูลประกอบ!F75=DATA!$A$2,DATA!$C$2,IF(ตย.ข้อมูลประกอบ!F75=DATA!$A$3,DATA!$C$3,IF(ตย.ข้อมูลประกอบ!F75=DATA!$A$4,DATA!$C$4,IF(ตย.ข้อมูลประกอบ!F75=DATA!$A$5,DATA!$C$5,IF(ตย.ข้อมูลประกอบ!F75=DATA!$A$6,DATA!$D$6,IF(ตย.ข้อมูลประกอบ!F75=DATA!$A$7,DATA!$D$7,IF(ตย.ข้อมูลประกอบ!F75=DATA!$A$8,DATA!$B$8))))))))</f>
        <v>0</v>
      </c>
      <c r="P75" s="28">
        <f t="shared" si="21"/>
        <v>0</v>
      </c>
      <c r="Q75" s="24">
        <f>IF($F75=DATA!$A$1,DATA!$D$1,IF(ตย.ข้อมูลประกอบ!$F75=DATA!$A$2,DATA!$D$2,IF(ตย.ข้อมูลประกอบ!$F75=DATA!$A$3,DATA!$D$3,IF(ตย.ข้อมูลประกอบ!$F75=DATA!$A$4,DATA!$D$4,IF(ตย.ข้อมูลประกอบ!$F75=DATA!$A$5,DATA!$D$5,IF(ตย.ข้อมูลประกอบ!$F75=DATA!$A$6,DATA!$B$6,IF(ตย.ข้อมูลประกอบ!$F75=DATA!$A$7,DATA!$D$7,IF(ตย.ข้อมูลประกอบ!$F75=DATA!$A$8,DATA!$D$8))))))))</f>
        <v>8</v>
      </c>
      <c r="R75" s="24">
        <f>IF($F75=DATA!$A$1,DATA!$D$1,IF(ตย.ข้อมูลประกอบ!$F75=DATA!$A$2,DATA!$D$2,IF(ตย.ข้อมูลประกอบ!$F75=DATA!$A$3,DATA!$D$3,IF(ตย.ข้อมูลประกอบ!$F75=DATA!$A$4,DATA!$D$4,IF(ตย.ข้อมูลประกอบ!$F75=DATA!$A$5,DATA!$D$5,IF(ตย.ข้อมูลประกอบ!$F75=DATA!$A$6,DATA!$C$6,IF(ตย.ข้อมูลประกอบ!$F75=DATA!$A$7,DATA!$D$7,IF(ตย.ข้อมูลประกอบ!$F75=DATA!$A$8,DATA!$D$8))))))))</f>
        <v>80</v>
      </c>
      <c r="S75" s="24">
        <f>IF($F75=DATA!$A$1,DATA!$D$1,IF(ตย.ข้อมูลประกอบ!$F75=DATA!$A$2,DATA!$D$2,IF(ตย.ข้อมูลประกอบ!$F75=DATA!$A$3,DATA!$D$3,IF(ตย.ข้อมูลประกอบ!$F75=DATA!$A$4,DATA!$D$4,IF(ตย.ข้อมูลประกอบ!$F75=DATA!$A$5,DATA!$D$5,IF(ตย.ข้อมูลประกอบ!$F75=DATA!$A$6,DATA!$E$6,IF(ตย.ข้อมูลประกอบ!$F75=DATA!$A$7,DATA!$D$7,IF(ตย.ข้อมูลประกอบ!$F75=DATA!$A$8,DATA!$D$8))))))))</f>
        <v>200</v>
      </c>
      <c r="T75" s="29">
        <f t="shared" si="22"/>
        <v>128000</v>
      </c>
      <c r="U75" s="24">
        <f>IF($F75=DATA!$A$1,DATA!$D$1,IF(ตย.ข้อมูลประกอบ!$F75=DATA!$A$2,DATA!$D$2,IF(ตย.ข้อมูลประกอบ!$F75=DATA!$A$3,DATA!$D$3,IF(ตย.ข้อมูลประกอบ!$F75=DATA!$A$4,DATA!$D$4,IF(ตย.ข้อมูลประกอบ!$F75=DATA!$A$5,DATA!$D$5,IF(ตย.ข้อมูลประกอบ!$F75=DATA!$A$6,DATA!$D$6,IF(ตย.ข้อมูลประกอบ!$F75=DATA!$A$7,DATA!$B$7,IF(ตย.ข้อมูลประกอบ!$F75=DATA!$A$8,DATA!$D$8))))))))</f>
        <v>0</v>
      </c>
      <c r="V75" s="24">
        <f>IF($F75=DATA!$A$1,DATA!$D$1,IF(ตย.ข้อมูลประกอบ!$F75=DATA!$A$2,DATA!$D$2,IF(ตย.ข้อมูลประกอบ!$F75=DATA!$A$3,DATA!$D$3,IF(ตย.ข้อมูลประกอบ!$F75=DATA!$A$4,DATA!$D$4,IF(ตย.ข้อมูลประกอบ!$F75=DATA!$A$5,DATA!$D$5,IF(ตย.ข้อมูลประกอบ!$F75=DATA!$A$6,DATA!$D$6,IF(ตย.ข้อมูลประกอบ!$F75=DATA!$A$7,DATA!$C$7,IF(ตย.ข้อมูลประกอบ!$F75=DATA!$A$8,DATA!$D$8))))))))</f>
        <v>0</v>
      </c>
      <c r="W75" s="30">
        <f t="shared" si="23"/>
        <v>0</v>
      </c>
      <c r="X75" s="25">
        <f t="shared" si="24"/>
        <v>128000</v>
      </c>
    </row>
    <row r="76" spans="1:24" x14ac:dyDescent="0.8">
      <c r="A76" s="58">
        <v>68</v>
      </c>
      <c r="B76" s="37" t="s">
        <v>131</v>
      </c>
      <c r="C76" s="59" t="s">
        <v>74</v>
      </c>
      <c r="D76" s="59" t="s">
        <v>71</v>
      </c>
      <c r="E76" s="37" t="s">
        <v>151</v>
      </c>
      <c r="F76" s="52" t="s">
        <v>26</v>
      </c>
      <c r="G76" s="60"/>
      <c r="H76" s="24">
        <f t="shared" si="16"/>
        <v>0</v>
      </c>
      <c r="I76" s="24">
        <f t="shared" si="15"/>
        <v>0</v>
      </c>
      <c r="J76" s="24">
        <f t="shared" si="17"/>
        <v>0</v>
      </c>
      <c r="K76" s="24">
        <f t="shared" si="18"/>
        <v>0</v>
      </c>
      <c r="L76" s="26">
        <f t="shared" si="19"/>
        <v>0</v>
      </c>
      <c r="M76" s="24">
        <f>IF(F76=DATA!$A$1,DATA!$D$1,IF(ตย.ข้อมูลประกอบ!F76=DATA!$A$2,DATA!$D$2,IF(ตย.ข้อมูลประกอบ!F76=DATA!$A$3,DATA!$D$3,IF(ตย.ข้อมูลประกอบ!F76=DATA!$A$4,DATA!$D$4,IF(ตย.ข้อมูลประกอบ!F76=DATA!$A$5,DATA!$B$5,IF(ตย.ข้อมูลประกอบ!F76=DATA!$A$6,DATA!$D$6,IF(ตย.ข้อมูลประกอบ!F76=DATA!$A$7,DATA!$D$7,IF(ตย.ข้อมูลประกอบ!F76=DATA!$A$8,DATA!$D$8))))))))</f>
        <v>0</v>
      </c>
      <c r="N76" s="27">
        <f t="shared" si="20"/>
        <v>0</v>
      </c>
      <c r="O76" s="28">
        <f>IF(F76=DATA!$A$1,DATA!$C$1,IF(ตย.ข้อมูลประกอบ!F76=DATA!$A$2,DATA!$C$2,IF(ตย.ข้อมูลประกอบ!F76=DATA!$A$3,DATA!$C$3,IF(ตย.ข้อมูลประกอบ!F76=DATA!$A$4,DATA!$C$4,IF(ตย.ข้อมูลประกอบ!F76=DATA!$A$5,DATA!$C$5,IF(ตย.ข้อมูลประกอบ!F76=DATA!$A$6,DATA!$D$6,IF(ตย.ข้อมูลประกอบ!F76=DATA!$A$7,DATA!$D$7,IF(ตย.ข้อมูลประกอบ!F76=DATA!$A$8,DATA!$B$8))))))))</f>
        <v>0</v>
      </c>
      <c r="P76" s="28">
        <f t="shared" si="21"/>
        <v>0</v>
      </c>
      <c r="Q76" s="24">
        <f>IF($F76=DATA!$A$1,DATA!$D$1,IF(ตย.ข้อมูลประกอบ!$F76=DATA!$A$2,DATA!$D$2,IF(ตย.ข้อมูลประกอบ!$F76=DATA!$A$3,DATA!$D$3,IF(ตย.ข้อมูลประกอบ!$F76=DATA!$A$4,DATA!$D$4,IF(ตย.ข้อมูลประกอบ!$F76=DATA!$A$5,DATA!$D$5,IF(ตย.ข้อมูลประกอบ!$F76=DATA!$A$6,DATA!$B$6,IF(ตย.ข้อมูลประกอบ!$F76=DATA!$A$7,DATA!$D$7,IF(ตย.ข้อมูลประกอบ!$F76=DATA!$A$8,DATA!$D$8))))))))</f>
        <v>8</v>
      </c>
      <c r="R76" s="24">
        <f>IF($F76=DATA!$A$1,DATA!$D$1,IF(ตย.ข้อมูลประกอบ!$F76=DATA!$A$2,DATA!$D$2,IF(ตย.ข้อมูลประกอบ!$F76=DATA!$A$3,DATA!$D$3,IF(ตย.ข้อมูลประกอบ!$F76=DATA!$A$4,DATA!$D$4,IF(ตย.ข้อมูลประกอบ!$F76=DATA!$A$5,DATA!$D$5,IF(ตย.ข้อมูลประกอบ!$F76=DATA!$A$6,DATA!$C$6,IF(ตย.ข้อมูลประกอบ!$F76=DATA!$A$7,DATA!$D$7,IF(ตย.ข้อมูลประกอบ!$F76=DATA!$A$8,DATA!$D$8))))))))</f>
        <v>80</v>
      </c>
      <c r="S76" s="24">
        <f>IF($F76=DATA!$A$1,DATA!$D$1,IF(ตย.ข้อมูลประกอบ!$F76=DATA!$A$2,DATA!$D$2,IF(ตย.ข้อมูลประกอบ!$F76=DATA!$A$3,DATA!$D$3,IF(ตย.ข้อมูลประกอบ!$F76=DATA!$A$4,DATA!$D$4,IF(ตย.ข้อมูลประกอบ!$F76=DATA!$A$5,DATA!$D$5,IF(ตย.ข้อมูลประกอบ!$F76=DATA!$A$6,DATA!$E$6,IF(ตย.ข้อมูลประกอบ!$F76=DATA!$A$7,DATA!$D$7,IF(ตย.ข้อมูลประกอบ!$F76=DATA!$A$8,DATA!$D$8))))))))</f>
        <v>200</v>
      </c>
      <c r="T76" s="29">
        <f t="shared" si="22"/>
        <v>128000</v>
      </c>
      <c r="U76" s="24">
        <f>IF($F76=DATA!$A$1,DATA!$D$1,IF(ตย.ข้อมูลประกอบ!$F76=DATA!$A$2,DATA!$D$2,IF(ตย.ข้อมูลประกอบ!$F76=DATA!$A$3,DATA!$D$3,IF(ตย.ข้อมูลประกอบ!$F76=DATA!$A$4,DATA!$D$4,IF(ตย.ข้อมูลประกอบ!$F76=DATA!$A$5,DATA!$D$5,IF(ตย.ข้อมูลประกอบ!$F76=DATA!$A$6,DATA!$D$6,IF(ตย.ข้อมูลประกอบ!$F76=DATA!$A$7,DATA!$B$7,IF(ตย.ข้อมูลประกอบ!$F76=DATA!$A$8,DATA!$D$8))))))))</f>
        <v>0</v>
      </c>
      <c r="V76" s="24">
        <f>IF($F76=DATA!$A$1,DATA!$D$1,IF(ตย.ข้อมูลประกอบ!$F76=DATA!$A$2,DATA!$D$2,IF(ตย.ข้อมูลประกอบ!$F76=DATA!$A$3,DATA!$D$3,IF(ตย.ข้อมูลประกอบ!$F76=DATA!$A$4,DATA!$D$4,IF(ตย.ข้อมูลประกอบ!$F76=DATA!$A$5,DATA!$D$5,IF(ตย.ข้อมูลประกอบ!$F76=DATA!$A$6,DATA!$D$6,IF(ตย.ข้อมูลประกอบ!$F76=DATA!$A$7,DATA!$C$7,IF(ตย.ข้อมูลประกอบ!$F76=DATA!$A$8,DATA!$D$8))))))))</f>
        <v>0</v>
      </c>
      <c r="W76" s="30">
        <f t="shared" si="23"/>
        <v>0</v>
      </c>
      <c r="X76" s="25">
        <f t="shared" si="24"/>
        <v>128000</v>
      </c>
    </row>
    <row r="77" spans="1:24" x14ac:dyDescent="0.8">
      <c r="A77" s="58">
        <v>69</v>
      </c>
      <c r="B77" s="37" t="s">
        <v>131</v>
      </c>
      <c r="C77" s="59" t="s">
        <v>74</v>
      </c>
      <c r="D77" s="59" t="s">
        <v>71</v>
      </c>
      <c r="E77" s="37" t="s">
        <v>152</v>
      </c>
      <c r="F77" s="52" t="s">
        <v>26</v>
      </c>
      <c r="G77" s="60"/>
      <c r="H77" s="24">
        <f t="shared" si="16"/>
        <v>0</v>
      </c>
      <c r="I77" s="24">
        <f t="shared" si="15"/>
        <v>0</v>
      </c>
      <c r="J77" s="24">
        <f t="shared" si="17"/>
        <v>0</v>
      </c>
      <c r="K77" s="24">
        <f t="shared" si="18"/>
        <v>0</v>
      </c>
      <c r="L77" s="26">
        <f t="shared" si="19"/>
        <v>0</v>
      </c>
      <c r="M77" s="24">
        <f>IF(F77=DATA!$A$1,DATA!$D$1,IF(ตย.ข้อมูลประกอบ!F77=DATA!$A$2,DATA!$D$2,IF(ตย.ข้อมูลประกอบ!F77=DATA!$A$3,DATA!$D$3,IF(ตย.ข้อมูลประกอบ!F77=DATA!$A$4,DATA!$D$4,IF(ตย.ข้อมูลประกอบ!F77=DATA!$A$5,DATA!$B$5,IF(ตย.ข้อมูลประกอบ!F77=DATA!$A$6,DATA!$D$6,IF(ตย.ข้อมูลประกอบ!F77=DATA!$A$7,DATA!$D$7,IF(ตย.ข้อมูลประกอบ!F77=DATA!$A$8,DATA!$D$8))))))))</f>
        <v>0</v>
      </c>
      <c r="N77" s="27">
        <f t="shared" si="20"/>
        <v>0</v>
      </c>
      <c r="O77" s="28">
        <f>IF(F77=DATA!$A$1,DATA!$C$1,IF(ตย.ข้อมูลประกอบ!F77=DATA!$A$2,DATA!$C$2,IF(ตย.ข้อมูลประกอบ!F77=DATA!$A$3,DATA!$C$3,IF(ตย.ข้อมูลประกอบ!F77=DATA!$A$4,DATA!$C$4,IF(ตย.ข้อมูลประกอบ!F77=DATA!$A$5,DATA!$C$5,IF(ตย.ข้อมูลประกอบ!F77=DATA!$A$6,DATA!$D$6,IF(ตย.ข้อมูลประกอบ!F77=DATA!$A$7,DATA!$D$7,IF(ตย.ข้อมูลประกอบ!F77=DATA!$A$8,DATA!$B$8))))))))</f>
        <v>0</v>
      </c>
      <c r="P77" s="28">
        <f t="shared" si="21"/>
        <v>0</v>
      </c>
      <c r="Q77" s="24">
        <f>IF($F77=DATA!$A$1,DATA!$D$1,IF(ตย.ข้อมูลประกอบ!$F77=DATA!$A$2,DATA!$D$2,IF(ตย.ข้อมูลประกอบ!$F77=DATA!$A$3,DATA!$D$3,IF(ตย.ข้อมูลประกอบ!$F77=DATA!$A$4,DATA!$D$4,IF(ตย.ข้อมูลประกอบ!$F77=DATA!$A$5,DATA!$D$5,IF(ตย.ข้อมูลประกอบ!$F77=DATA!$A$6,DATA!$B$6,IF(ตย.ข้อมูลประกอบ!$F77=DATA!$A$7,DATA!$D$7,IF(ตย.ข้อมูลประกอบ!$F77=DATA!$A$8,DATA!$D$8))))))))</f>
        <v>8</v>
      </c>
      <c r="R77" s="24">
        <f>IF($F77=DATA!$A$1,DATA!$D$1,IF(ตย.ข้อมูลประกอบ!$F77=DATA!$A$2,DATA!$D$2,IF(ตย.ข้อมูลประกอบ!$F77=DATA!$A$3,DATA!$D$3,IF(ตย.ข้อมูลประกอบ!$F77=DATA!$A$4,DATA!$D$4,IF(ตย.ข้อมูลประกอบ!$F77=DATA!$A$5,DATA!$D$5,IF(ตย.ข้อมูลประกอบ!$F77=DATA!$A$6,DATA!$C$6,IF(ตย.ข้อมูลประกอบ!$F77=DATA!$A$7,DATA!$D$7,IF(ตย.ข้อมูลประกอบ!$F77=DATA!$A$8,DATA!$D$8))))))))</f>
        <v>80</v>
      </c>
      <c r="S77" s="24">
        <f>IF($F77=DATA!$A$1,DATA!$D$1,IF(ตย.ข้อมูลประกอบ!$F77=DATA!$A$2,DATA!$D$2,IF(ตย.ข้อมูลประกอบ!$F77=DATA!$A$3,DATA!$D$3,IF(ตย.ข้อมูลประกอบ!$F77=DATA!$A$4,DATA!$D$4,IF(ตย.ข้อมูลประกอบ!$F77=DATA!$A$5,DATA!$D$5,IF(ตย.ข้อมูลประกอบ!$F77=DATA!$A$6,DATA!$E$6,IF(ตย.ข้อมูลประกอบ!$F77=DATA!$A$7,DATA!$D$7,IF(ตย.ข้อมูลประกอบ!$F77=DATA!$A$8,DATA!$D$8))))))))</f>
        <v>200</v>
      </c>
      <c r="T77" s="29">
        <f t="shared" si="22"/>
        <v>128000</v>
      </c>
      <c r="U77" s="24">
        <f>IF($F77=DATA!$A$1,DATA!$D$1,IF(ตย.ข้อมูลประกอบ!$F77=DATA!$A$2,DATA!$D$2,IF(ตย.ข้อมูลประกอบ!$F77=DATA!$A$3,DATA!$D$3,IF(ตย.ข้อมูลประกอบ!$F77=DATA!$A$4,DATA!$D$4,IF(ตย.ข้อมูลประกอบ!$F77=DATA!$A$5,DATA!$D$5,IF(ตย.ข้อมูลประกอบ!$F77=DATA!$A$6,DATA!$D$6,IF(ตย.ข้อมูลประกอบ!$F77=DATA!$A$7,DATA!$B$7,IF(ตย.ข้อมูลประกอบ!$F77=DATA!$A$8,DATA!$D$8))))))))</f>
        <v>0</v>
      </c>
      <c r="V77" s="24">
        <f>IF($F77=DATA!$A$1,DATA!$D$1,IF(ตย.ข้อมูลประกอบ!$F77=DATA!$A$2,DATA!$D$2,IF(ตย.ข้อมูลประกอบ!$F77=DATA!$A$3,DATA!$D$3,IF(ตย.ข้อมูลประกอบ!$F77=DATA!$A$4,DATA!$D$4,IF(ตย.ข้อมูลประกอบ!$F77=DATA!$A$5,DATA!$D$5,IF(ตย.ข้อมูลประกอบ!$F77=DATA!$A$6,DATA!$D$6,IF(ตย.ข้อมูลประกอบ!$F77=DATA!$A$7,DATA!$C$7,IF(ตย.ข้อมูลประกอบ!$F77=DATA!$A$8,DATA!$D$8))))))))</f>
        <v>0</v>
      </c>
      <c r="W77" s="30">
        <f t="shared" si="23"/>
        <v>0</v>
      </c>
      <c r="X77" s="25">
        <f t="shared" si="24"/>
        <v>128000</v>
      </c>
    </row>
    <row r="78" spans="1:24" x14ac:dyDescent="0.8">
      <c r="A78" s="58">
        <v>70</v>
      </c>
      <c r="B78" s="37" t="s">
        <v>131</v>
      </c>
      <c r="C78" s="59" t="s">
        <v>74</v>
      </c>
      <c r="D78" s="59" t="s">
        <v>71</v>
      </c>
      <c r="E78" s="37" t="s">
        <v>153</v>
      </c>
      <c r="F78" s="52" t="s">
        <v>26</v>
      </c>
      <c r="G78" s="60"/>
      <c r="H78" s="24">
        <f t="shared" si="16"/>
        <v>0</v>
      </c>
      <c r="I78" s="24">
        <f t="shared" si="15"/>
        <v>0</v>
      </c>
      <c r="J78" s="24">
        <f t="shared" si="17"/>
        <v>0</v>
      </c>
      <c r="K78" s="24">
        <f t="shared" si="18"/>
        <v>0</v>
      </c>
      <c r="L78" s="26">
        <f t="shared" si="19"/>
        <v>0</v>
      </c>
      <c r="M78" s="24">
        <f>IF(F78=DATA!$A$1,DATA!$D$1,IF(ตย.ข้อมูลประกอบ!F78=DATA!$A$2,DATA!$D$2,IF(ตย.ข้อมูลประกอบ!F78=DATA!$A$3,DATA!$D$3,IF(ตย.ข้อมูลประกอบ!F78=DATA!$A$4,DATA!$D$4,IF(ตย.ข้อมูลประกอบ!F78=DATA!$A$5,DATA!$B$5,IF(ตย.ข้อมูลประกอบ!F78=DATA!$A$6,DATA!$D$6,IF(ตย.ข้อมูลประกอบ!F78=DATA!$A$7,DATA!$D$7,IF(ตย.ข้อมูลประกอบ!F78=DATA!$A$8,DATA!$D$8))))))))</f>
        <v>0</v>
      </c>
      <c r="N78" s="27">
        <f t="shared" si="20"/>
        <v>0</v>
      </c>
      <c r="O78" s="28">
        <f>IF(F78=DATA!$A$1,DATA!$C$1,IF(ตย.ข้อมูลประกอบ!F78=DATA!$A$2,DATA!$C$2,IF(ตย.ข้อมูลประกอบ!F78=DATA!$A$3,DATA!$C$3,IF(ตย.ข้อมูลประกอบ!F78=DATA!$A$4,DATA!$C$4,IF(ตย.ข้อมูลประกอบ!F78=DATA!$A$5,DATA!$C$5,IF(ตย.ข้อมูลประกอบ!F78=DATA!$A$6,DATA!$D$6,IF(ตย.ข้อมูลประกอบ!F78=DATA!$A$7,DATA!$D$7,IF(ตย.ข้อมูลประกอบ!F78=DATA!$A$8,DATA!$B$8))))))))</f>
        <v>0</v>
      </c>
      <c r="P78" s="28">
        <f t="shared" si="21"/>
        <v>0</v>
      </c>
      <c r="Q78" s="24">
        <f>IF($F78=DATA!$A$1,DATA!$D$1,IF(ตย.ข้อมูลประกอบ!$F78=DATA!$A$2,DATA!$D$2,IF(ตย.ข้อมูลประกอบ!$F78=DATA!$A$3,DATA!$D$3,IF(ตย.ข้อมูลประกอบ!$F78=DATA!$A$4,DATA!$D$4,IF(ตย.ข้อมูลประกอบ!$F78=DATA!$A$5,DATA!$D$5,IF(ตย.ข้อมูลประกอบ!$F78=DATA!$A$6,DATA!$B$6,IF(ตย.ข้อมูลประกอบ!$F78=DATA!$A$7,DATA!$D$7,IF(ตย.ข้อมูลประกอบ!$F78=DATA!$A$8,DATA!$D$8))))))))</f>
        <v>8</v>
      </c>
      <c r="R78" s="24">
        <f>IF($F78=DATA!$A$1,DATA!$D$1,IF(ตย.ข้อมูลประกอบ!$F78=DATA!$A$2,DATA!$D$2,IF(ตย.ข้อมูลประกอบ!$F78=DATA!$A$3,DATA!$D$3,IF(ตย.ข้อมูลประกอบ!$F78=DATA!$A$4,DATA!$D$4,IF(ตย.ข้อมูลประกอบ!$F78=DATA!$A$5,DATA!$D$5,IF(ตย.ข้อมูลประกอบ!$F78=DATA!$A$6,DATA!$C$6,IF(ตย.ข้อมูลประกอบ!$F78=DATA!$A$7,DATA!$D$7,IF(ตย.ข้อมูลประกอบ!$F78=DATA!$A$8,DATA!$D$8))))))))</f>
        <v>80</v>
      </c>
      <c r="S78" s="24">
        <f>IF($F78=DATA!$A$1,DATA!$D$1,IF(ตย.ข้อมูลประกอบ!$F78=DATA!$A$2,DATA!$D$2,IF(ตย.ข้อมูลประกอบ!$F78=DATA!$A$3,DATA!$D$3,IF(ตย.ข้อมูลประกอบ!$F78=DATA!$A$4,DATA!$D$4,IF(ตย.ข้อมูลประกอบ!$F78=DATA!$A$5,DATA!$D$5,IF(ตย.ข้อมูลประกอบ!$F78=DATA!$A$6,DATA!$E$6,IF(ตย.ข้อมูลประกอบ!$F78=DATA!$A$7,DATA!$D$7,IF(ตย.ข้อมูลประกอบ!$F78=DATA!$A$8,DATA!$D$8))))))))</f>
        <v>200</v>
      </c>
      <c r="T78" s="29">
        <f t="shared" si="22"/>
        <v>128000</v>
      </c>
      <c r="U78" s="24">
        <f>IF($F78=DATA!$A$1,DATA!$D$1,IF(ตย.ข้อมูลประกอบ!$F78=DATA!$A$2,DATA!$D$2,IF(ตย.ข้อมูลประกอบ!$F78=DATA!$A$3,DATA!$D$3,IF(ตย.ข้อมูลประกอบ!$F78=DATA!$A$4,DATA!$D$4,IF(ตย.ข้อมูลประกอบ!$F78=DATA!$A$5,DATA!$D$5,IF(ตย.ข้อมูลประกอบ!$F78=DATA!$A$6,DATA!$D$6,IF(ตย.ข้อมูลประกอบ!$F78=DATA!$A$7,DATA!$B$7,IF(ตย.ข้อมูลประกอบ!$F78=DATA!$A$8,DATA!$D$8))))))))</f>
        <v>0</v>
      </c>
      <c r="V78" s="24">
        <f>IF($F78=DATA!$A$1,DATA!$D$1,IF(ตย.ข้อมูลประกอบ!$F78=DATA!$A$2,DATA!$D$2,IF(ตย.ข้อมูลประกอบ!$F78=DATA!$A$3,DATA!$D$3,IF(ตย.ข้อมูลประกอบ!$F78=DATA!$A$4,DATA!$D$4,IF(ตย.ข้อมูลประกอบ!$F78=DATA!$A$5,DATA!$D$5,IF(ตย.ข้อมูลประกอบ!$F78=DATA!$A$6,DATA!$D$6,IF(ตย.ข้อมูลประกอบ!$F78=DATA!$A$7,DATA!$C$7,IF(ตย.ข้อมูลประกอบ!$F78=DATA!$A$8,DATA!$D$8))))))))</f>
        <v>0</v>
      </c>
      <c r="W78" s="30">
        <f t="shared" si="23"/>
        <v>0</v>
      </c>
      <c r="X78" s="25">
        <f t="shared" si="24"/>
        <v>128000</v>
      </c>
    </row>
    <row r="79" spans="1:24" x14ac:dyDescent="0.8">
      <c r="A79" s="58">
        <v>71</v>
      </c>
      <c r="B79" s="37" t="s">
        <v>131</v>
      </c>
      <c r="C79" s="59" t="s">
        <v>82</v>
      </c>
      <c r="D79" s="59" t="s">
        <v>154</v>
      </c>
      <c r="E79" s="37" t="s">
        <v>155</v>
      </c>
      <c r="F79" s="52" t="s">
        <v>28</v>
      </c>
      <c r="G79" s="60"/>
      <c r="H79" s="24">
        <f t="shared" si="16"/>
        <v>0</v>
      </c>
      <c r="I79" s="24">
        <f t="shared" si="15"/>
        <v>0</v>
      </c>
      <c r="J79" s="24">
        <f t="shared" si="17"/>
        <v>0</v>
      </c>
      <c r="K79" s="24">
        <f t="shared" si="18"/>
        <v>0</v>
      </c>
      <c r="L79" s="26">
        <f t="shared" si="19"/>
        <v>0</v>
      </c>
      <c r="M79" s="24">
        <f>IF(F79=DATA!$A$1,DATA!$D$1,IF(ตย.ข้อมูลประกอบ!F79=DATA!$A$2,DATA!$D$2,IF(ตย.ข้อมูลประกอบ!F79=DATA!$A$3,DATA!$D$3,IF(ตย.ข้อมูลประกอบ!F79=DATA!$A$4,DATA!$D$4,IF(ตย.ข้อมูลประกอบ!F79=DATA!$A$5,DATA!$B$5,IF(ตย.ข้อมูลประกอบ!F79=DATA!$A$6,DATA!$D$6,IF(ตย.ข้อมูลประกอบ!F79=DATA!$A$7,DATA!$D$7,IF(ตย.ข้อมูลประกอบ!F79=DATA!$A$8,DATA!$D$8))))))))</f>
        <v>0</v>
      </c>
      <c r="N79" s="27">
        <f t="shared" si="20"/>
        <v>0</v>
      </c>
      <c r="O79" s="28">
        <f>IF(F79=DATA!$A$1,DATA!$C$1,IF(ตย.ข้อมูลประกอบ!F79=DATA!$A$2,DATA!$C$2,IF(ตย.ข้อมูลประกอบ!F79=DATA!$A$3,DATA!$C$3,IF(ตย.ข้อมูลประกอบ!F79=DATA!$A$4,DATA!$C$4,IF(ตย.ข้อมูลประกอบ!F79=DATA!$A$5,DATA!$C$5,IF(ตย.ข้อมูลประกอบ!F79=DATA!$A$6,DATA!$D$6,IF(ตย.ข้อมูลประกอบ!F79=DATA!$A$7,DATA!$D$7,IF(ตย.ข้อมูลประกอบ!F79=DATA!$A$8,DATA!$B$8))))))))</f>
        <v>0</v>
      </c>
      <c r="P79" s="28">
        <f t="shared" si="21"/>
        <v>0</v>
      </c>
      <c r="Q79" s="24">
        <f>IF($F79=DATA!$A$1,DATA!$D$1,IF(ตย.ข้อมูลประกอบ!$F79=DATA!$A$2,DATA!$D$2,IF(ตย.ข้อมูลประกอบ!$F79=DATA!$A$3,DATA!$D$3,IF(ตย.ข้อมูลประกอบ!$F79=DATA!$A$4,DATA!$D$4,IF(ตย.ข้อมูลประกอบ!$F79=DATA!$A$5,DATA!$D$5,IF(ตย.ข้อมูลประกอบ!$F79=DATA!$A$6,DATA!$B$6,IF(ตย.ข้อมูลประกอบ!$F79=DATA!$A$7,DATA!$D$7,IF(ตย.ข้อมูลประกอบ!$F79=DATA!$A$8,DATA!$D$8))))))))</f>
        <v>0</v>
      </c>
      <c r="R79" s="24">
        <f>IF($F79=DATA!$A$1,DATA!$D$1,IF(ตย.ข้อมูลประกอบ!$F79=DATA!$A$2,DATA!$D$2,IF(ตย.ข้อมูลประกอบ!$F79=DATA!$A$3,DATA!$D$3,IF(ตย.ข้อมูลประกอบ!$F79=DATA!$A$4,DATA!$D$4,IF(ตย.ข้อมูลประกอบ!$F79=DATA!$A$5,DATA!$D$5,IF(ตย.ข้อมูลประกอบ!$F79=DATA!$A$6,DATA!$C$6,IF(ตย.ข้อมูลประกอบ!$F79=DATA!$A$7,DATA!$D$7,IF(ตย.ข้อมูลประกอบ!$F79=DATA!$A$8,DATA!$D$8))))))))</f>
        <v>0</v>
      </c>
      <c r="S79" s="24">
        <f>IF($F79=DATA!$A$1,DATA!$D$1,IF(ตย.ข้อมูลประกอบ!$F79=DATA!$A$2,DATA!$D$2,IF(ตย.ข้อมูลประกอบ!$F79=DATA!$A$3,DATA!$D$3,IF(ตย.ข้อมูลประกอบ!$F79=DATA!$A$4,DATA!$D$4,IF(ตย.ข้อมูลประกอบ!$F79=DATA!$A$5,DATA!$D$5,IF(ตย.ข้อมูลประกอบ!$F79=DATA!$A$6,DATA!$E$6,IF(ตย.ข้อมูลประกอบ!$F79=DATA!$A$7,DATA!$D$7,IF(ตย.ข้อมูลประกอบ!$F79=DATA!$A$8,DATA!$D$8))))))))</f>
        <v>0</v>
      </c>
      <c r="T79" s="29">
        <f t="shared" si="22"/>
        <v>0</v>
      </c>
      <c r="U79" s="24">
        <f>IF($F79=DATA!$A$1,DATA!$D$1,IF(ตย.ข้อมูลประกอบ!$F79=DATA!$A$2,DATA!$D$2,IF(ตย.ข้อมูลประกอบ!$F79=DATA!$A$3,DATA!$D$3,IF(ตย.ข้อมูลประกอบ!$F79=DATA!$A$4,DATA!$D$4,IF(ตย.ข้อมูลประกอบ!$F79=DATA!$A$5,DATA!$D$5,IF(ตย.ข้อมูลประกอบ!$F79=DATA!$A$6,DATA!$D$6,IF(ตย.ข้อมูลประกอบ!$F79=DATA!$A$7,DATA!$B$7,IF(ตย.ข้อมูลประกอบ!$F79=DATA!$A$8,DATA!$D$8))))))))</f>
        <v>80</v>
      </c>
      <c r="V79" s="24">
        <f>IF($F79=DATA!$A$1,DATA!$D$1,IF(ตย.ข้อมูลประกอบ!$F79=DATA!$A$2,DATA!$D$2,IF(ตย.ข้อมูลประกอบ!$F79=DATA!$A$3,DATA!$D$3,IF(ตย.ข้อมูลประกอบ!$F79=DATA!$A$4,DATA!$D$4,IF(ตย.ข้อมูลประกอบ!$F79=DATA!$A$5,DATA!$D$5,IF(ตย.ข้อมูลประกอบ!$F79=DATA!$A$6,DATA!$D$6,IF(ตย.ข้อมูลประกอบ!$F79=DATA!$A$7,DATA!$C$7,IF(ตย.ข้อมูลประกอบ!$F79=DATA!$A$8,DATA!$D$8))))))))</f>
        <v>300</v>
      </c>
      <c r="W79" s="30">
        <f t="shared" si="23"/>
        <v>24000</v>
      </c>
      <c r="X79" s="25">
        <f t="shared" si="24"/>
        <v>24000</v>
      </c>
    </row>
    <row r="80" spans="1:24" ht="48" x14ac:dyDescent="0.8">
      <c r="A80" s="58">
        <v>72</v>
      </c>
      <c r="B80" s="37" t="s">
        <v>156</v>
      </c>
      <c r="C80" s="59" t="s">
        <v>70</v>
      </c>
      <c r="D80" s="59" t="s">
        <v>71</v>
      </c>
      <c r="E80" s="37" t="s">
        <v>157</v>
      </c>
      <c r="F80" s="52" t="s">
        <v>18</v>
      </c>
      <c r="G80" s="60">
        <v>23630</v>
      </c>
      <c r="H80" s="24">
        <f t="shared" si="16"/>
        <v>945.2</v>
      </c>
      <c r="I80" s="24">
        <f t="shared" si="15"/>
        <v>24575.200000000001</v>
      </c>
      <c r="J80" s="24">
        <f t="shared" si="17"/>
        <v>1228.7600000000002</v>
      </c>
      <c r="K80" s="24">
        <f t="shared" si="18"/>
        <v>750</v>
      </c>
      <c r="L80" s="26">
        <f t="shared" si="19"/>
        <v>303902.40000000002</v>
      </c>
      <c r="M80" s="24">
        <f>IF(F80=DATA!$A$1,DATA!$D$1,IF(ตย.ข้อมูลประกอบ!F80=DATA!$A$2,DATA!$D$2,IF(ตย.ข้อมูลประกอบ!F80=DATA!$A$3,DATA!$D$3,IF(ตย.ข้อมูลประกอบ!F80=DATA!$A$4,DATA!$D$4,IF(ตย.ข้อมูลประกอบ!F80=DATA!$A$5,DATA!$B$5,IF(ตย.ข้อมูลประกอบ!F80=DATA!$A$6,DATA!$D$6,IF(ตย.ข้อมูลประกอบ!F80=DATA!$A$7,DATA!$D$7,IF(ตย.ข้อมูลประกอบ!F80=DATA!$A$8,DATA!$D$8))))))))</f>
        <v>0</v>
      </c>
      <c r="N80" s="27">
        <f t="shared" si="20"/>
        <v>0</v>
      </c>
      <c r="O80" s="28">
        <f>IF(F80=DATA!$A$1,DATA!$C$1,IF(ตย.ข้อมูลประกอบ!F80=DATA!$A$2,DATA!$C$2,IF(ตย.ข้อมูลประกอบ!F80=DATA!$A$3,DATA!$C$3,IF(ตย.ข้อมูลประกอบ!F80=DATA!$A$4,DATA!$C$4,IF(ตย.ข้อมูลประกอบ!F80=DATA!$A$5,DATA!$C$5,IF(ตย.ข้อมูลประกอบ!F80=DATA!$A$6,DATA!$D$6,IF(ตย.ข้อมูลประกอบ!F80=DATA!$A$7,DATA!$D$7,IF(ตย.ข้อมูลประกอบ!F80=DATA!$A$8,DATA!$B$8))))))))</f>
        <v>2500</v>
      </c>
      <c r="P80" s="28">
        <f t="shared" si="21"/>
        <v>30000</v>
      </c>
      <c r="Q80" s="24">
        <f>IF($F80=DATA!$A$1,DATA!$D$1,IF(ตย.ข้อมูลประกอบ!$F80=DATA!$A$2,DATA!$D$2,IF(ตย.ข้อมูลประกอบ!$F80=DATA!$A$3,DATA!$D$3,IF(ตย.ข้อมูลประกอบ!$F80=DATA!$A$4,DATA!$D$4,IF(ตย.ข้อมูลประกอบ!$F80=DATA!$A$5,DATA!$D$5,IF(ตย.ข้อมูลประกอบ!$F80=DATA!$A$6,DATA!$B$6,IF(ตย.ข้อมูลประกอบ!$F80=DATA!$A$7,DATA!$D$7,IF(ตย.ข้อมูลประกอบ!$F80=DATA!$A$8,DATA!$D$8))))))))</f>
        <v>0</v>
      </c>
      <c r="R80" s="24">
        <f>IF($F80=DATA!$A$1,DATA!$D$1,IF(ตย.ข้อมูลประกอบ!$F80=DATA!$A$2,DATA!$D$2,IF(ตย.ข้อมูลประกอบ!$F80=DATA!$A$3,DATA!$D$3,IF(ตย.ข้อมูลประกอบ!$F80=DATA!$A$4,DATA!$D$4,IF(ตย.ข้อมูลประกอบ!$F80=DATA!$A$5,DATA!$D$5,IF(ตย.ข้อมูลประกอบ!$F80=DATA!$A$6,DATA!$C$6,IF(ตย.ข้อมูลประกอบ!$F80=DATA!$A$7,DATA!$D$7,IF(ตย.ข้อมูลประกอบ!$F80=DATA!$A$8,DATA!$D$8))))))))</f>
        <v>0</v>
      </c>
      <c r="S80" s="24">
        <f>IF($F80=DATA!$A$1,DATA!$D$1,IF(ตย.ข้อมูลประกอบ!$F80=DATA!$A$2,DATA!$D$2,IF(ตย.ข้อมูลประกอบ!$F80=DATA!$A$3,DATA!$D$3,IF(ตย.ข้อมูลประกอบ!$F80=DATA!$A$4,DATA!$D$4,IF(ตย.ข้อมูลประกอบ!$F80=DATA!$A$5,DATA!$D$5,IF(ตย.ข้อมูลประกอบ!$F80=DATA!$A$6,DATA!$E$6,IF(ตย.ข้อมูลประกอบ!$F80=DATA!$A$7,DATA!$D$7,IF(ตย.ข้อมูลประกอบ!$F80=DATA!$A$8,DATA!$D$8))))))))</f>
        <v>0</v>
      </c>
      <c r="T80" s="29">
        <f t="shared" si="22"/>
        <v>0</v>
      </c>
      <c r="U80" s="24">
        <f>IF($F80=DATA!$A$1,DATA!$D$1,IF(ตย.ข้อมูลประกอบ!$F80=DATA!$A$2,DATA!$D$2,IF(ตย.ข้อมูลประกอบ!$F80=DATA!$A$3,DATA!$D$3,IF(ตย.ข้อมูลประกอบ!$F80=DATA!$A$4,DATA!$D$4,IF(ตย.ข้อมูลประกอบ!$F80=DATA!$A$5,DATA!$D$5,IF(ตย.ข้อมูลประกอบ!$F80=DATA!$A$6,DATA!$D$6,IF(ตย.ข้อมูลประกอบ!$F80=DATA!$A$7,DATA!$B$7,IF(ตย.ข้อมูลประกอบ!$F80=DATA!$A$8,DATA!$D$8))))))))</f>
        <v>0</v>
      </c>
      <c r="V80" s="24">
        <f>IF($F80=DATA!$A$1,DATA!$D$1,IF(ตย.ข้อมูลประกอบ!$F80=DATA!$A$2,DATA!$D$2,IF(ตย.ข้อมูลประกอบ!$F80=DATA!$A$3,DATA!$D$3,IF(ตย.ข้อมูลประกอบ!$F80=DATA!$A$4,DATA!$D$4,IF(ตย.ข้อมูลประกอบ!$F80=DATA!$A$5,DATA!$D$5,IF(ตย.ข้อมูลประกอบ!$F80=DATA!$A$6,DATA!$D$6,IF(ตย.ข้อมูลประกอบ!$F80=DATA!$A$7,DATA!$C$7,IF(ตย.ข้อมูลประกอบ!$F80=DATA!$A$8,DATA!$D$8))))))))</f>
        <v>0</v>
      </c>
      <c r="W80" s="30">
        <f t="shared" si="23"/>
        <v>0</v>
      </c>
      <c r="X80" s="25">
        <f t="shared" si="24"/>
        <v>333902.40000000002</v>
      </c>
    </row>
    <row r="81" spans="1:24" ht="48" x14ac:dyDescent="0.8">
      <c r="A81" s="58">
        <v>73</v>
      </c>
      <c r="B81" s="37" t="s">
        <v>156</v>
      </c>
      <c r="C81" s="59" t="s">
        <v>70</v>
      </c>
      <c r="D81" s="59" t="s">
        <v>71</v>
      </c>
      <c r="E81" s="37" t="s">
        <v>158</v>
      </c>
      <c r="F81" s="52" t="s">
        <v>16</v>
      </c>
      <c r="G81" s="60">
        <v>22360</v>
      </c>
      <c r="H81" s="24">
        <f t="shared" si="16"/>
        <v>894.4</v>
      </c>
      <c r="I81" s="24">
        <f t="shared" si="15"/>
        <v>23254.400000000001</v>
      </c>
      <c r="J81" s="24">
        <f t="shared" si="17"/>
        <v>1162.72</v>
      </c>
      <c r="K81" s="24">
        <f t="shared" si="18"/>
        <v>750</v>
      </c>
      <c r="L81" s="26">
        <f t="shared" si="19"/>
        <v>288052.80000000005</v>
      </c>
      <c r="M81" s="24">
        <f>IF(F81=DATA!$A$1,DATA!$D$1,IF(ตย.ข้อมูลประกอบ!F81=DATA!$A$2,DATA!$D$2,IF(ตย.ข้อมูลประกอบ!F81=DATA!$A$3,DATA!$D$3,IF(ตย.ข้อมูลประกอบ!F81=DATA!$A$4,DATA!$D$4,IF(ตย.ข้อมูลประกอบ!F81=DATA!$A$5,DATA!$B$5,IF(ตย.ข้อมูลประกอบ!F81=DATA!$A$6,DATA!$D$6,IF(ตย.ข้อมูลประกอบ!F81=DATA!$A$7,DATA!$D$7,IF(ตย.ข้อมูลประกอบ!F81=DATA!$A$8,DATA!$D$8))))))))</f>
        <v>0</v>
      </c>
      <c r="N81" s="27">
        <f t="shared" si="20"/>
        <v>0</v>
      </c>
      <c r="O81" s="28">
        <f>IF(F81=DATA!$A$1,DATA!$C$1,IF(ตย.ข้อมูลประกอบ!F81=DATA!$A$2,DATA!$C$2,IF(ตย.ข้อมูลประกอบ!F81=DATA!$A$3,DATA!$C$3,IF(ตย.ข้อมูลประกอบ!F81=DATA!$A$4,DATA!$C$4,IF(ตย.ข้อมูลประกอบ!F81=DATA!$A$5,DATA!$C$5,IF(ตย.ข้อมูลประกอบ!F81=DATA!$A$6,DATA!$D$6,IF(ตย.ข้อมูลประกอบ!F81=DATA!$A$7,DATA!$D$7,IF(ตย.ข้อมูลประกอบ!F81=DATA!$A$8,DATA!$B$8))))))))</f>
        <v>2500</v>
      </c>
      <c r="P81" s="28">
        <f t="shared" si="21"/>
        <v>30000</v>
      </c>
      <c r="Q81" s="24">
        <f>IF($F81=DATA!$A$1,DATA!$D$1,IF(ตย.ข้อมูลประกอบ!$F81=DATA!$A$2,DATA!$D$2,IF(ตย.ข้อมูลประกอบ!$F81=DATA!$A$3,DATA!$D$3,IF(ตย.ข้อมูลประกอบ!$F81=DATA!$A$4,DATA!$D$4,IF(ตย.ข้อมูลประกอบ!$F81=DATA!$A$5,DATA!$D$5,IF(ตย.ข้อมูลประกอบ!$F81=DATA!$A$6,DATA!$B$6,IF(ตย.ข้อมูลประกอบ!$F81=DATA!$A$7,DATA!$D$7,IF(ตย.ข้อมูลประกอบ!$F81=DATA!$A$8,DATA!$D$8))))))))</f>
        <v>0</v>
      </c>
      <c r="R81" s="24">
        <f>IF($F81=DATA!$A$1,DATA!$D$1,IF(ตย.ข้อมูลประกอบ!$F81=DATA!$A$2,DATA!$D$2,IF(ตย.ข้อมูลประกอบ!$F81=DATA!$A$3,DATA!$D$3,IF(ตย.ข้อมูลประกอบ!$F81=DATA!$A$4,DATA!$D$4,IF(ตย.ข้อมูลประกอบ!$F81=DATA!$A$5,DATA!$D$5,IF(ตย.ข้อมูลประกอบ!$F81=DATA!$A$6,DATA!$C$6,IF(ตย.ข้อมูลประกอบ!$F81=DATA!$A$7,DATA!$D$7,IF(ตย.ข้อมูลประกอบ!$F81=DATA!$A$8,DATA!$D$8))))))))</f>
        <v>0</v>
      </c>
      <c r="S81" s="24">
        <f>IF($F81=DATA!$A$1,DATA!$D$1,IF(ตย.ข้อมูลประกอบ!$F81=DATA!$A$2,DATA!$D$2,IF(ตย.ข้อมูลประกอบ!$F81=DATA!$A$3,DATA!$D$3,IF(ตย.ข้อมูลประกอบ!$F81=DATA!$A$4,DATA!$D$4,IF(ตย.ข้อมูลประกอบ!$F81=DATA!$A$5,DATA!$D$5,IF(ตย.ข้อมูลประกอบ!$F81=DATA!$A$6,DATA!$E$6,IF(ตย.ข้อมูลประกอบ!$F81=DATA!$A$7,DATA!$D$7,IF(ตย.ข้อมูลประกอบ!$F81=DATA!$A$8,DATA!$D$8))))))))</f>
        <v>0</v>
      </c>
      <c r="T81" s="29">
        <f t="shared" si="22"/>
        <v>0</v>
      </c>
      <c r="U81" s="24">
        <f>IF($F81=DATA!$A$1,DATA!$D$1,IF(ตย.ข้อมูลประกอบ!$F81=DATA!$A$2,DATA!$D$2,IF(ตย.ข้อมูลประกอบ!$F81=DATA!$A$3,DATA!$D$3,IF(ตย.ข้อมูลประกอบ!$F81=DATA!$A$4,DATA!$D$4,IF(ตย.ข้อมูลประกอบ!$F81=DATA!$A$5,DATA!$D$5,IF(ตย.ข้อมูลประกอบ!$F81=DATA!$A$6,DATA!$D$6,IF(ตย.ข้อมูลประกอบ!$F81=DATA!$A$7,DATA!$B$7,IF(ตย.ข้อมูลประกอบ!$F81=DATA!$A$8,DATA!$D$8))))))))</f>
        <v>0</v>
      </c>
      <c r="V81" s="24">
        <f>IF($F81=DATA!$A$1,DATA!$D$1,IF(ตย.ข้อมูลประกอบ!$F81=DATA!$A$2,DATA!$D$2,IF(ตย.ข้อมูลประกอบ!$F81=DATA!$A$3,DATA!$D$3,IF(ตย.ข้อมูลประกอบ!$F81=DATA!$A$4,DATA!$D$4,IF(ตย.ข้อมูลประกอบ!$F81=DATA!$A$5,DATA!$D$5,IF(ตย.ข้อมูลประกอบ!$F81=DATA!$A$6,DATA!$D$6,IF(ตย.ข้อมูลประกอบ!$F81=DATA!$A$7,DATA!$C$7,IF(ตย.ข้อมูลประกอบ!$F81=DATA!$A$8,DATA!$D$8))))))))</f>
        <v>0</v>
      </c>
      <c r="W81" s="30">
        <f t="shared" si="23"/>
        <v>0</v>
      </c>
      <c r="X81" s="25">
        <f t="shared" si="24"/>
        <v>318052.80000000005</v>
      </c>
    </row>
    <row r="82" spans="1:24" ht="48" x14ac:dyDescent="0.8">
      <c r="A82" s="58">
        <v>74</v>
      </c>
      <c r="B82" s="37" t="s">
        <v>159</v>
      </c>
      <c r="C82" s="59"/>
      <c r="D82" s="59" t="s">
        <v>71</v>
      </c>
      <c r="E82" s="37" t="s">
        <v>159</v>
      </c>
      <c r="F82" s="52" t="s">
        <v>18</v>
      </c>
      <c r="G82" s="60">
        <v>15000</v>
      </c>
      <c r="H82" s="24">
        <f t="shared" si="16"/>
        <v>600</v>
      </c>
      <c r="I82" s="24">
        <f t="shared" si="15"/>
        <v>15600</v>
      </c>
      <c r="J82" s="24">
        <f t="shared" si="17"/>
        <v>780</v>
      </c>
      <c r="K82" s="24">
        <f t="shared" si="18"/>
        <v>750</v>
      </c>
      <c r="L82" s="26">
        <f t="shared" si="19"/>
        <v>196200</v>
      </c>
      <c r="M82" s="24">
        <f>IF(F82=DATA!$A$1,DATA!$D$1,IF(ตย.ข้อมูลประกอบ!F82=DATA!$A$2,DATA!$D$2,IF(ตย.ข้อมูลประกอบ!F82=DATA!$A$3,DATA!$D$3,IF(ตย.ข้อมูลประกอบ!F82=DATA!$A$4,DATA!$D$4,IF(ตย.ข้อมูลประกอบ!F82=DATA!$A$5,DATA!$B$5,IF(ตย.ข้อมูลประกอบ!F82=DATA!$A$6,DATA!$D$6,IF(ตย.ข้อมูลประกอบ!F82=DATA!$A$7,DATA!$D$7,IF(ตย.ข้อมูลประกอบ!F82=DATA!$A$8,DATA!$D$8))))))))</f>
        <v>0</v>
      </c>
      <c r="N82" s="27">
        <f t="shared" si="20"/>
        <v>0</v>
      </c>
      <c r="O82" s="28">
        <f>IF(F82=DATA!$A$1,DATA!$C$1,IF(ตย.ข้อมูลประกอบ!F82=DATA!$A$2,DATA!$C$2,IF(ตย.ข้อมูลประกอบ!F82=DATA!$A$3,DATA!$C$3,IF(ตย.ข้อมูลประกอบ!F82=DATA!$A$4,DATA!$C$4,IF(ตย.ข้อมูลประกอบ!F82=DATA!$A$5,DATA!$C$5,IF(ตย.ข้อมูลประกอบ!F82=DATA!$A$6,DATA!$D$6,IF(ตย.ข้อมูลประกอบ!F82=DATA!$A$7,DATA!$D$7,IF(ตย.ข้อมูลประกอบ!F82=DATA!$A$8,DATA!$B$8))))))))</f>
        <v>2500</v>
      </c>
      <c r="P82" s="28">
        <f t="shared" si="21"/>
        <v>30000</v>
      </c>
      <c r="Q82" s="24">
        <f>IF($F82=DATA!$A$1,DATA!$D$1,IF(ตย.ข้อมูลประกอบ!$F82=DATA!$A$2,DATA!$D$2,IF(ตย.ข้อมูลประกอบ!$F82=DATA!$A$3,DATA!$D$3,IF(ตย.ข้อมูลประกอบ!$F82=DATA!$A$4,DATA!$D$4,IF(ตย.ข้อมูลประกอบ!$F82=DATA!$A$5,DATA!$D$5,IF(ตย.ข้อมูลประกอบ!$F82=DATA!$A$6,DATA!$B$6,IF(ตย.ข้อมูลประกอบ!$F82=DATA!$A$7,DATA!$D$7,IF(ตย.ข้อมูลประกอบ!$F82=DATA!$A$8,DATA!$D$8))))))))</f>
        <v>0</v>
      </c>
      <c r="R82" s="24">
        <f>IF($F82=DATA!$A$1,DATA!$D$1,IF(ตย.ข้อมูลประกอบ!$F82=DATA!$A$2,DATA!$D$2,IF(ตย.ข้อมูลประกอบ!$F82=DATA!$A$3,DATA!$D$3,IF(ตย.ข้อมูลประกอบ!$F82=DATA!$A$4,DATA!$D$4,IF(ตย.ข้อมูลประกอบ!$F82=DATA!$A$5,DATA!$D$5,IF(ตย.ข้อมูลประกอบ!$F82=DATA!$A$6,DATA!$C$6,IF(ตย.ข้อมูลประกอบ!$F82=DATA!$A$7,DATA!$D$7,IF(ตย.ข้อมูลประกอบ!$F82=DATA!$A$8,DATA!$D$8))))))))</f>
        <v>0</v>
      </c>
      <c r="S82" s="24">
        <f>IF($F82=DATA!$A$1,DATA!$D$1,IF(ตย.ข้อมูลประกอบ!$F82=DATA!$A$2,DATA!$D$2,IF(ตย.ข้อมูลประกอบ!$F82=DATA!$A$3,DATA!$D$3,IF(ตย.ข้อมูลประกอบ!$F82=DATA!$A$4,DATA!$D$4,IF(ตย.ข้อมูลประกอบ!$F82=DATA!$A$5,DATA!$D$5,IF(ตย.ข้อมูลประกอบ!$F82=DATA!$A$6,DATA!$E$6,IF(ตย.ข้อมูลประกอบ!$F82=DATA!$A$7,DATA!$D$7,IF(ตย.ข้อมูลประกอบ!$F82=DATA!$A$8,DATA!$D$8))))))))</f>
        <v>0</v>
      </c>
      <c r="T82" s="29">
        <f t="shared" si="22"/>
        <v>0</v>
      </c>
      <c r="U82" s="24">
        <f>IF($F82=DATA!$A$1,DATA!$D$1,IF(ตย.ข้อมูลประกอบ!$F82=DATA!$A$2,DATA!$D$2,IF(ตย.ข้อมูลประกอบ!$F82=DATA!$A$3,DATA!$D$3,IF(ตย.ข้อมูลประกอบ!$F82=DATA!$A$4,DATA!$D$4,IF(ตย.ข้อมูลประกอบ!$F82=DATA!$A$5,DATA!$D$5,IF(ตย.ข้อมูลประกอบ!$F82=DATA!$A$6,DATA!$D$6,IF(ตย.ข้อมูลประกอบ!$F82=DATA!$A$7,DATA!$B$7,IF(ตย.ข้อมูลประกอบ!$F82=DATA!$A$8,DATA!$D$8))))))))</f>
        <v>0</v>
      </c>
      <c r="V82" s="24">
        <f>IF($F82=DATA!$A$1,DATA!$D$1,IF(ตย.ข้อมูลประกอบ!$F82=DATA!$A$2,DATA!$D$2,IF(ตย.ข้อมูลประกอบ!$F82=DATA!$A$3,DATA!$D$3,IF(ตย.ข้อมูลประกอบ!$F82=DATA!$A$4,DATA!$D$4,IF(ตย.ข้อมูลประกอบ!$F82=DATA!$A$5,DATA!$D$5,IF(ตย.ข้อมูลประกอบ!$F82=DATA!$A$6,DATA!$D$6,IF(ตย.ข้อมูลประกอบ!$F82=DATA!$A$7,DATA!$C$7,IF(ตย.ข้อมูลประกอบ!$F82=DATA!$A$8,DATA!$D$8))))))))</f>
        <v>0</v>
      </c>
      <c r="W82" s="30">
        <f t="shared" si="23"/>
        <v>0</v>
      </c>
      <c r="X82" s="25">
        <f t="shared" si="24"/>
        <v>226200</v>
      </c>
    </row>
    <row r="83" spans="1:24" ht="48" x14ac:dyDescent="0.8">
      <c r="A83" s="58">
        <v>75</v>
      </c>
      <c r="B83" s="37" t="s">
        <v>159</v>
      </c>
      <c r="C83" s="59"/>
      <c r="D83" s="59" t="s">
        <v>71</v>
      </c>
      <c r="E83" s="37" t="s">
        <v>159</v>
      </c>
      <c r="F83" s="52" t="s">
        <v>18</v>
      </c>
      <c r="G83" s="60">
        <v>15000</v>
      </c>
      <c r="H83" s="24">
        <f t="shared" si="16"/>
        <v>600</v>
      </c>
      <c r="I83" s="24">
        <f t="shared" si="15"/>
        <v>15600</v>
      </c>
      <c r="J83" s="24">
        <f t="shared" si="17"/>
        <v>780</v>
      </c>
      <c r="K83" s="24">
        <f t="shared" si="18"/>
        <v>750</v>
      </c>
      <c r="L83" s="26">
        <f t="shared" si="19"/>
        <v>196200</v>
      </c>
      <c r="M83" s="24">
        <f>IF(F83=DATA!$A$1,DATA!$D$1,IF(ตย.ข้อมูลประกอบ!F83=DATA!$A$2,DATA!$D$2,IF(ตย.ข้อมูลประกอบ!F83=DATA!$A$3,DATA!$D$3,IF(ตย.ข้อมูลประกอบ!F83=DATA!$A$4,DATA!$D$4,IF(ตย.ข้อมูลประกอบ!F83=DATA!$A$5,DATA!$B$5,IF(ตย.ข้อมูลประกอบ!F83=DATA!$A$6,DATA!$D$6,IF(ตย.ข้อมูลประกอบ!F83=DATA!$A$7,DATA!$D$7,IF(ตย.ข้อมูลประกอบ!F83=DATA!$A$8,DATA!$D$8))))))))</f>
        <v>0</v>
      </c>
      <c r="N83" s="27">
        <f t="shared" si="20"/>
        <v>0</v>
      </c>
      <c r="O83" s="28">
        <f>IF(F83=DATA!$A$1,DATA!$C$1,IF(ตย.ข้อมูลประกอบ!F83=DATA!$A$2,DATA!$C$2,IF(ตย.ข้อมูลประกอบ!F83=DATA!$A$3,DATA!$C$3,IF(ตย.ข้อมูลประกอบ!F83=DATA!$A$4,DATA!$C$4,IF(ตย.ข้อมูลประกอบ!F83=DATA!$A$5,DATA!$C$5,IF(ตย.ข้อมูลประกอบ!F83=DATA!$A$6,DATA!$D$6,IF(ตย.ข้อมูลประกอบ!F83=DATA!$A$7,DATA!$D$7,IF(ตย.ข้อมูลประกอบ!F83=DATA!$A$8,DATA!$B$8))))))))</f>
        <v>2500</v>
      </c>
      <c r="P83" s="28">
        <f t="shared" si="21"/>
        <v>30000</v>
      </c>
      <c r="Q83" s="24">
        <f>IF($F83=DATA!$A$1,DATA!$D$1,IF(ตย.ข้อมูลประกอบ!$F83=DATA!$A$2,DATA!$D$2,IF(ตย.ข้อมูลประกอบ!$F83=DATA!$A$3,DATA!$D$3,IF(ตย.ข้อมูลประกอบ!$F83=DATA!$A$4,DATA!$D$4,IF(ตย.ข้อมูลประกอบ!$F83=DATA!$A$5,DATA!$D$5,IF(ตย.ข้อมูลประกอบ!$F83=DATA!$A$6,DATA!$B$6,IF(ตย.ข้อมูลประกอบ!$F83=DATA!$A$7,DATA!$D$7,IF(ตย.ข้อมูลประกอบ!$F83=DATA!$A$8,DATA!$D$8))))))))</f>
        <v>0</v>
      </c>
      <c r="R83" s="24">
        <f>IF($F83=DATA!$A$1,DATA!$D$1,IF(ตย.ข้อมูลประกอบ!$F83=DATA!$A$2,DATA!$D$2,IF(ตย.ข้อมูลประกอบ!$F83=DATA!$A$3,DATA!$D$3,IF(ตย.ข้อมูลประกอบ!$F83=DATA!$A$4,DATA!$D$4,IF(ตย.ข้อมูลประกอบ!$F83=DATA!$A$5,DATA!$D$5,IF(ตย.ข้อมูลประกอบ!$F83=DATA!$A$6,DATA!$C$6,IF(ตย.ข้อมูลประกอบ!$F83=DATA!$A$7,DATA!$D$7,IF(ตย.ข้อมูลประกอบ!$F83=DATA!$A$8,DATA!$D$8))))))))</f>
        <v>0</v>
      </c>
      <c r="S83" s="24">
        <f>IF($F83=DATA!$A$1,DATA!$D$1,IF(ตย.ข้อมูลประกอบ!$F83=DATA!$A$2,DATA!$D$2,IF(ตย.ข้อมูลประกอบ!$F83=DATA!$A$3,DATA!$D$3,IF(ตย.ข้อมูลประกอบ!$F83=DATA!$A$4,DATA!$D$4,IF(ตย.ข้อมูลประกอบ!$F83=DATA!$A$5,DATA!$D$5,IF(ตย.ข้อมูลประกอบ!$F83=DATA!$A$6,DATA!$E$6,IF(ตย.ข้อมูลประกอบ!$F83=DATA!$A$7,DATA!$D$7,IF(ตย.ข้อมูลประกอบ!$F83=DATA!$A$8,DATA!$D$8))))))))</f>
        <v>0</v>
      </c>
      <c r="T83" s="29">
        <f t="shared" si="22"/>
        <v>0</v>
      </c>
      <c r="U83" s="24">
        <f>IF($F83=DATA!$A$1,DATA!$D$1,IF(ตย.ข้อมูลประกอบ!$F83=DATA!$A$2,DATA!$D$2,IF(ตย.ข้อมูลประกอบ!$F83=DATA!$A$3,DATA!$D$3,IF(ตย.ข้อมูลประกอบ!$F83=DATA!$A$4,DATA!$D$4,IF(ตย.ข้อมูลประกอบ!$F83=DATA!$A$5,DATA!$D$5,IF(ตย.ข้อมูลประกอบ!$F83=DATA!$A$6,DATA!$D$6,IF(ตย.ข้อมูลประกอบ!$F83=DATA!$A$7,DATA!$B$7,IF(ตย.ข้อมูลประกอบ!$F83=DATA!$A$8,DATA!$D$8))))))))</f>
        <v>0</v>
      </c>
      <c r="V83" s="24">
        <f>IF($F83=DATA!$A$1,DATA!$D$1,IF(ตย.ข้อมูลประกอบ!$F83=DATA!$A$2,DATA!$D$2,IF(ตย.ข้อมูลประกอบ!$F83=DATA!$A$3,DATA!$D$3,IF(ตย.ข้อมูลประกอบ!$F83=DATA!$A$4,DATA!$D$4,IF(ตย.ข้อมูลประกอบ!$F83=DATA!$A$5,DATA!$D$5,IF(ตย.ข้อมูลประกอบ!$F83=DATA!$A$6,DATA!$D$6,IF(ตย.ข้อมูลประกอบ!$F83=DATA!$A$7,DATA!$C$7,IF(ตย.ข้อมูลประกอบ!$F83=DATA!$A$8,DATA!$D$8))))))))</f>
        <v>0</v>
      </c>
      <c r="W83" s="30">
        <f t="shared" si="23"/>
        <v>0</v>
      </c>
      <c r="X83" s="25">
        <f t="shared" si="24"/>
        <v>226200</v>
      </c>
    </row>
    <row r="84" spans="1:24" ht="48" x14ac:dyDescent="0.8">
      <c r="A84" s="58">
        <v>76</v>
      </c>
      <c r="B84" s="37" t="s">
        <v>159</v>
      </c>
      <c r="C84" s="59"/>
      <c r="D84" s="59" t="s">
        <v>71</v>
      </c>
      <c r="E84" s="37" t="s">
        <v>159</v>
      </c>
      <c r="F84" s="52" t="s">
        <v>16</v>
      </c>
      <c r="G84" s="60">
        <v>15000</v>
      </c>
      <c r="H84" s="24">
        <f t="shared" si="16"/>
        <v>600</v>
      </c>
      <c r="I84" s="24">
        <f t="shared" si="15"/>
        <v>15600</v>
      </c>
      <c r="J84" s="24">
        <f t="shared" si="17"/>
        <v>780</v>
      </c>
      <c r="K84" s="24">
        <f t="shared" si="18"/>
        <v>750</v>
      </c>
      <c r="L84" s="26">
        <f t="shared" si="19"/>
        <v>196200</v>
      </c>
      <c r="M84" s="24">
        <f>IF(F84=DATA!$A$1,DATA!$D$1,IF(ตย.ข้อมูลประกอบ!F84=DATA!$A$2,DATA!$D$2,IF(ตย.ข้อมูลประกอบ!F84=DATA!$A$3,DATA!$D$3,IF(ตย.ข้อมูลประกอบ!F84=DATA!$A$4,DATA!$D$4,IF(ตย.ข้อมูลประกอบ!F84=DATA!$A$5,DATA!$B$5,IF(ตย.ข้อมูลประกอบ!F84=DATA!$A$6,DATA!$D$6,IF(ตย.ข้อมูลประกอบ!F84=DATA!$A$7,DATA!$D$7,IF(ตย.ข้อมูลประกอบ!F84=DATA!$A$8,DATA!$D$8))))))))</f>
        <v>0</v>
      </c>
      <c r="N84" s="27">
        <f t="shared" si="20"/>
        <v>0</v>
      </c>
      <c r="O84" s="28">
        <f>IF(F84=DATA!$A$1,DATA!$C$1,IF(ตย.ข้อมูลประกอบ!F84=DATA!$A$2,DATA!$C$2,IF(ตย.ข้อมูลประกอบ!F84=DATA!$A$3,DATA!$C$3,IF(ตย.ข้อมูลประกอบ!F84=DATA!$A$4,DATA!$C$4,IF(ตย.ข้อมูลประกอบ!F84=DATA!$A$5,DATA!$C$5,IF(ตย.ข้อมูลประกอบ!F84=DATA!$A$6,DATA!$D$6,IF(ตย.ข้อมูลประกอบ!F84=DATA!$A$7,DATA!$D$7,IF(ตย.ข้อมูลประกอบ!F84=DATA!$A$8,DATA!$B$8))))))))</f>
        <v>2500</v>
      </c>
      <c r="P84" s="28">
        <f t="shared" si="21"/>
        <v>30000</v>
      </c>
      <c r="Q84" s="24">
        <f>IF($F84=DATA!$A$1,DATA!$D$1,IF(ตย.ข้อมูลประกอบ!$F84=DATA!$A$2,DATA!$D$2,IF(ตย.ข้อมูลประกอบ!$F84=DATA!$A$3,DATA!$D$3,IF(ตย.ข้อมูลประกอบ!$F84=DATA!$A$4,DATA!$D$4,IF(ตย.ข้อมูลประกอบ!$F84=DATA!$A$5,DATA!$D$5,IF(ตย.ข้อมูลประกอบ!$F84=DATA!$A$6,DATA!$B$6,IF(ตย.ข้อมูลประกอบ!$F84=DATA!$A$7,DATA!$D$7,IF(ตย.ข้อมูลประกอบ!$F84=DATA!$A$8,DATA!$D$8))))))))</f>
        <v>0</v>
      </c>
      <c r="R84" s="24">
        <f>IF($F84=DATA!$A$1,DATA!$D$1,IF(ตย.ข้อมูลประกอบ!$F84=DATA!$A$2,DATA!$D$2,IF(ตย.ข้อมูลประกอบ!$F84=DATA!$A$3,DATA!$D$3,IF(ตย.ข้อมูลประกอบ!$F84=DATA!$A$4,DATA!$D$4,IF(ตย.ข้อมูลประกอบ!$F84=DATA!$A$5,DATA!$D$5,IF(ตย.ข้อมูลประกอบ!$F84=DATA!$A$6,DATA!$C$6,IF(ตย.ข้อมูลประกอบ!$F84=DATA!$A$7,DATA!$D$7,IF(ตย.ข้อมูลประกอบ!$F84=DATA!$A$8,DATA!$D$8))))))))</f>
        <v>0</v>
      </c>
      <c r="S84" s="24">
        <f>IF($F84=DATA!$A$1,DATA!$D$1,IF(ตย.ข้อมูลประกอบ!$F84=DATA!$A$2,DATA!$D$2,IF(ตย.ข้อมูลประกอบ!$F84=DATA!$A$3,DATA!$D$3,IF(ตย.ข้อมูลประกอบ!$F84=DATA!$A$4,DATA!$D$4,IF(ตย.ข้อมูลประกอบ!$F84=DATA!$A$5,DATA!$D$5,IF(ตย.ข้อมูลประกอบ!$F84=DATA!$A$6,DATA!$E$6,IF(ตย.ข้อมูลประกอบ!$F84=DATA!$A$7,DATA!$D$7,IF(ตย.ข้อมูลประกอบ!$F84=DATA!$A$8,DATA!$D$8))))))))</f>
        <v>0</v>
      </c>
      <c r="T84" s="29">
        <f t="shared" si="22"/>
        <v>0</v>
      </c>
      <c r="U84" s="24">
        <f>IF($F84=DATA!$A$1,DATA!$D$1,IF(ตย.ข้อมูลประกอบ!$F84=DATA!$A$2,DATA!$D$2,IF(ตย.ข้อมูลประกอบ!$F84=DATA!$A$3,DATA!$D$3,IF(ตย.ข้อมูลประกอบ!$F84=DATA!$A$4,DATA!$D$4,IF(ตย.ข้อมูลประกอบ!$F84=DATA!$A$5,DATA!$D$5,IF(ตย.ข้อมูลประกอบ!$F84=DATA!$A$6,DATA!$D$6,IF(ตย.ข้อมูลประกอบ!$F84=DATA!$A$7,DATA!$B$7,IF(ตย.ข้อมูลประกอบ!$F84=DATA!$A$8,DATA!$D$8))))))))</f>
        <v>0</v>
      </c>
      <c r="V84" s="24">
        <f>IF($F84=DATA!$A$1,DATA!$D$1,IF(ตย.ข้อมูลประกอบ!$F84=DATA!$A$2,DATA!$D$2,IF(ตย.ข้อมูลประกอบ!$F84=DATA!$A$3,DATA!$D$3,IF(ตย.ข้อมูลประกอบ!$F84=DATA!$A$4,DATA!$D$4,IF(ตย.ข้อมูลประกอบ!$F84=DATA!$A$5,DATA!$D$5,IF(ตย.ข้อมูลประกอบ!$F84=DATA!$A$6,DATA!$D$6,IF(ตย.ข้อมูลประกอบ!$F84=DATA!$A$7,DATA!$C$7,IF(ตย.ข้อมูลประกอบ!$F84=DATA!$A$8,DATA!$D$8))))))))</f>
        <v>0</v>
      </c>
      <c r="W84" s="30">
        <f t="shared" si="23"/>
        <v>0</v>
      </c>
      <c r="X84" s="25">
        <f t="shared" si="24"/>
        <v>226200</v>
      </c>
    </row>
    <row r="85" spans="1:24" x14ac:dyDescent="0.8">
      <c r="A85" s="58">
        <v>77</v>
      </c>
      <c r="B85" s="37" t="s">
        <v>159</v>
      </c>
      <c r="C85" s="59"/>
      <c r="D85" s="59"/>
      <c r="E85" s="37" t="s">
        <v>159</v>
      </c>
      <c r="F85" s="52" t="s">
        <v>26</v>
      </c>
      <c r="G85" s="60"/>
      <c r="H85" s="24">
        <f t="shared" si="16"/>
        <v>0</v>
      </c>
      <c r="I85" s="24">
        <f t="shared" si="15"/>
        <v>0</v>
      </c>
      <c r="J85" s="24">
        <f t="shared" si="17"/>
        <v>0</v>
      </c>
      <c r="K85" s="24">
        <f t="shared" si="18"/>
        <v>0</v>
      </c>
      <c r="L85" s="26">
        <f t="shared" si="19"/>
        <v>0</v>
      </c>
      <c r="M85" s="24">
        <f>IF(F85=DATA!$A$1,DATA!$D$1,IF(ตย.ข้อมูลประกอบ!F85=DATA!$A$2,DATA!$D$2,IF(ตย.ข้อมูลประกอบ!F85=DATA!$A$3,DATA!$D$3,IF(ตย.ข้อมูลประกอบ!F85=DATA!$A$4,DATA!$D$4,IF(ตย.ข้อมูลประกอบ!F85=DATA!$A$5,DATA!$B$5,IF(ตย.ข้อมูลประกอบ!F85=DATA!$A$6,DATA!$D$6,IF(ตย.ข้อมูลประกอบ!F85=DATA!$A$7,DATA!$D$7,IF(ตย.ข้อมูลประกอบ!F85=DATA!$A$8,DATA!$D$8))))))))</f>
        <v>0</v>
      </c>
      <c r="N85" s="27">
        <f t="shared" si="20"/>
        <v>0</v>
      </c>
      <c r="O85" s="28">
        <f>IF(F85=DATA!$A$1,DATA!$C$1,IF(ตย.ข้อมูลประกอบ!F85=DATA!$A$2,DATA!$C$2,IF(ตย.ข้อมูลประกอบ!F85=DATA!$A$3,DATA!$C$3,IF(ตย.ข้อมูลประกอบ!F85=DATA!$A$4,DATA!$C$4,IF(ตย.ข้อมูลประกอบ!F85=DATA!$A$5,DATA!$C$5,IF(ตย.ข้อมูลประกอบ!F85=DATA!$A$6,DATA!$D$6,IF(ตย.ข้อมูลประกอบ!F85=DATA!$A$7,DATA!$D$7,IF(ตย.ข้อมูลประกอบ!F85=DATA!$A$8,DATA!$B$8))))))))</f>
        <v>0</v>
      </c>
      <c r="P85" s="28">
        <f t="shared" si="21"/>
        <v>0</v>
      </c>
      <c r="Q85" s="24">
        <f>IF($F85=DATA!$A$1,DATA!$D$1,IF(ตย.ข้อมูลประกอบ!$F85=DATA!$A$2,DATA!$D$2,IF(ตย.ข้อมูลประกอบ!$F85=DATA!$A$3,DATA!$D$3,IF(ตย.ข้อมูลประกอบ!$F85=DATA!$A$4,DATA!$D$4,IF(ตย.ข้อมูลประกอบ!$F85=DATA!$A$5,DATA!$D$5,IF(ตย.ข้อมูลประกอบ!$F85=DATA!$A$6,DATA!$B$6,IF(ตย.ข้อมูลประกอบ!$F85=DATA!$A$7,DATA!$D$7,IF(ตย.ข้อมูลประกอบ!$F85=DATA!$A$8,DATA!$D$8))))))))</f>
        <v>8</v>
      </c>
      <c r="R85" s="24">
        <f>IF($F85=DATA!$A$1,DATA!$D$1,IF(ตย.ข้อมูลประกอบ!$F85=DATA!$A$2,DATA!$D$2,IF(ตย.ข้อมูลประกอบ!$F85=DATA!$A$3,DATA!$D$3,IF(ตย.ข้อมูลประกอบ!$F85=DATA!$A$4,DATA!$D$4,IF(ตย.ข้อมูลประกอบ!$F85=DATA!$A$5,DATA!$D$5,IF(ตย.ข้อมูลประกอบ!$F85=DATA!$A$6,DATA!$C$6,IF(ตย.ข้อมูลประกอบ!$F85=DATA!$A$7,DATA!$D$7,IF(ตย.ข้อมูลประกอบ!$F85=DATA!$A$8,DATA!$D$8))))))))</f>
        <v>80</v>
      </c>
      <c r="S85" s="24">
        <f>IF($F85=DATA!$A$1,DATA!$D$1,IF(ตย.ข้อมูลประกอบ!$F85=DATA!$A$2,DATA!$D$2,IF(ตย.ข้อมูลประกอบ!$F85=DATA!$A$3,DATA!$D$3,IF(ตย.ข้อมูลประกอบ!$F85=DATA!$A$4,DATA!$D$4,IF(ตย.ข้อมูลประกอบ!$F85=DATA!$A$5,DATA!$D$5,IF(ตย.ข้อมูลประกอบ!$F85=DATA!$A$6,DATA!$E$6,IF(ตย.ข้อมูลประกอบ!$F85=DATA!$A$7,DATA!$D$7,IF(ตย.ข้อมูลประกอบ!$F85=DATA!$A$8,DATA!$D$8))))))))</f>
        <v>200</v>
      </c>
      <c r="T85" s="29">
        <f t="shared" si="22"/>
        <v>128000</v>
      </c>
      <c r="U85" s="24">
        <f>IF($F85=DATA!$A$1,DATA!$D$1,IF(ตย.ข้อมูลประกอบ!$F85=DATA!$A$2,DATA!$D$2,IF(ตย.ข้อมูลประกอบ!$F85=DATA!$A$3,DATA!$D$3,IF(ตย.ข้อมูลประกอบ!$F85=DATA!$A$4,DATA!$D$4,IF(ตย.ข้อมูลประกอบ!$F85=DATA!$A$5,DATA!$D$5,IF(ตย.ข้อมูลประกอบ!$F85=DATA!$A$6,DATA!$D$6,IF(ตย.ข้อมูลประกอบ!$F85=DATA!$A$7,DATA!$B$7,IF(ตย.ข้อมูลประกอบ!$F85=DATA!$A$8,DATA!$D$8))))))))</f>
        <v>0</v>
      </c>
      <c r="V85" s="24">
        <f>IF($F85=DATA!$A$1,DATA!$D$1,IF(ตย.ข้อมูลประกอบ!$F85=DATA!$A$2,DATA!$D$2,IF(ตย.ข้อมูลประกอบ!$F85=DATA!$A$3,DATA!$D$3,IF(ตย.ข้อมูลประกอบ!$F85=DATA!$A$4,DATA!$D$4,IF(ตย.ข้อมูลประกอบ!$F85=DATA!$A$5,DATA!$D$5,IF(ตย.ข้อมูลประกอบ!$F85=DATA!$A$6,DATA!$D$6,IF(ตย.ข้อมูลประกอบ!$F85=DATA!$A$7,DATA!$C$7,IF(ตย.ข้อมูลประกอบ!$F85=DATA!$A$8,DATA!$D$8))))))))</f>
        <v>0</v>
      </c>
      <c r="W85" s="30">
        <f t="shared" si="23"/>
        <v>0</v>
      </c>
      <c r="X85" s="25">
        <f t="shared" si="24"/>
        <v>128000</v>
      </c>
    </row>
    <row r="86" spans="1:24" x14ac:dyDescent="0.8">
      <c r="A86" s="58">
        <v>78</v>
      </c>
      <c r="B86" s="37" t="s">
        <v>159</v>
      </c>
      <c r="C86" s="59"/>
      <c r="D86" s="59"/>
      <c r="E86" s="37" t="s">
        <v>159</v>
      </c>
      <c r="F86" s="52" t="s">
        <v>26</v>
      </c>
      <c r="G86" s="60"/>
      <c r="H86" s="24">
        <f t="shared" si="16"/>
        <v>0</v>
      </c>
      <c r="I86" s="24">
        <f t="shared" si="15"/>
        <v>0</v>
      </c>
      <c r="J86" s="24">
        <f t="shared" si="17"/>
        <v>0</v>
      </c>
      <c r="K86" s="24">
        <f t="shared" si="18"/>
        <v>0</v>
      </c>
      <c r="L86" s="26">
        <f t="shared" si="19"/>
        <v>0</v>
      </c>
      <c r="M86" s="24">
        <f>IF(F86=DATA!$A$1,DATA!$D$1,IF(ตย.ข้อมูลประกอบ!F86=DATA!$A$2,DATA!$D$2,IF(ตย.ข้อมูลประกอบ!F86=DATA!$A$3,DATA!$D$3,IF(ตย.ข้อมูลประกอบ!F86=DATA!$A$4,DATA!$D$4,IF(ตย.ข้อมูลประกอบ!F86=DATA!$A$5,DATA!$B$5,IF(ตย.ข้อมูลประกอบ!F86=DATA!$A$6,DATA!$D$6,IF(ตย.ข้อมูลประกอบ!F86=DATA!$A$7,DATA!$D$7,IF(ตย.ข้อมูลประกอบ!F86=DATA!$A$8,DATA!$D$8))))))))</f>
        <v>0</v>
      </c>
      <c r="N86" s="27">
        <f t="shared" si="20"/>
        <v>0</v>
      </c>
      <c r="O86" s="28">
        <f>IF(F86=DATA!$A$1,DATA!$C$1,IF(ตย.ข้อมูลประกอบ!F86=DATA!$A$2,DATA!$C$2,IF(ตย.ข้อมูลประกอบ!F86=DATA!$A$3,DATA!$C$3,IF(ตย.ข้อมูลประกอบ!F86=DATA!$A$4,DATA!$C$4,IF(ตย.ข้อมูลประกอบ!F86=DATA!$A$5,DATA!$C$5,IF(ตย.ข้อมูลประกอบ!F86=DATA!$A$6,DATA!$D$6,IF(ตย.ข้อมูลประกอบ!F86=DATA!$A$7,DATA!$D$7,IF(ตย.ข้อมูลประกอบ!F86=DATA!$A$8,DATA!$B$8))))))))</f>
        <v>0</v>
      </c>
      <c r="P86" s="28">
        <f t="shared" si="21"/>
        <v>0</v>
      </c>
      <c r="Q86" s="24">
        <f>IF($F86=DATA!$A$1,DATA!$D$1,IF(ตย.ข้อมูลประกอบ!$F86=DATA!$A$2,DATA!$D$2,IF(ตย.ข้อมูลประกอบ!$F86=DATA!$A$3,DATA!$D$3,IF(ตย.ข้อมูลประกอบ!$F86=DATA!$A$4,DATA!$D$4,IF(ตย.ข้อมูลประกอบ!$F86=DATA!$A$5,DATA!$D$5,IF(ตย.ข้อมูลประกอบ!$F86=DATA!$A$6,DATA!$B$6,IF(ตย.ข้อมูลประกอบ!$F86=DATA!$A$7,DATA!$D$7,IF(ตย.ข้อมูลประกอบ!$F86=DATA!$A$8,DATA!$D$8))))))))</f>
        <v>8</v>
      </c>
      <c r="R86" s="24">
        <f>IF($F86=DATA!$A$1,DATA!$D$1,IF(ตย.ข้อมูลประกอบ!$F86=DATA!$A$2,DATA!$D$2,IF(ตย.ข้อมูลประกอบ!$F86=DATA!$A$3,DATA!$D$3,IF(ตย.ข้อมูลประกอบ!$F86=DATA!$A$4,DATA!$D$4,IF(ตย.ข้อมูลประกอบ!$F86=DATA!$A$5,DATA!$D$5,IF(ตย.ข้อมูลประกอบ!$F86=DATA!$A$6,DATA!$C$6,IF(ตย.ข้อมูลประกอบ!$F86=DATA!$A$7,DATA!$D$7,IF(ตย.ข้อมูลประกอบ!$F86=DATA!$A$8,DATA!$D$8))))))))</f>
        <v>80</v>
      </c>
      <c r="S86" s="24">
        <f>IF($F86=DATA!$A$1,DATA!$D$1,IF(ตย.ข้อมูลประกอบ!$F86=DATA!$A$2,DATA!$D$2,IF(ตย.ข้อมูลประกอบ!$F86=DATA!$A$3,DATA!$D$3,IF(ตย.ข้อมูลประกอบ!$F86=DATA!$A$4,DATA!$D$4,IF(ตย.ข้อมูลประกอบ!$F86=DATA!$A$5,DATA!$D$5,IF(ตย.ข้อมูลประกอบ!$F86=DATA!$A$6,DATA!$E$6,IF(ตย.ข้อมูลประกอบ!$F86=DATA!$A$7,DATA!$D$7,IF(ตย.ข้อมูลประกอบ!$F86=DATA!$A$8,DATA!$D$8))))))))</f>
        <v>200</v>
      </c>
      <c r="T86" s="29">
        <f t="shared" si="22"/>
        <v>128000</v>
      </c>
      <c r="U86" s="24">
        <f>IF($F86=DATA!$A$1,DATA!$D$1,IF(ตย.ข้อมูลประกอบ!$F86=DATA!$A$2,DATA!$D$2,IF(ตย.ข้อมูลประกอบ!$F86=DATA!$A$3,DATA!$D$3,IF(ตย.ข้อมูลประกอบ!$F86=DATA!$A$4,DATA!$D$4,IF(ตย.ข้อมูลประกอบ!$F86=DATA!$A$5,DATA!$D$5,IF(ตย.ข้อมูลประกอบ!$F86=DATA!$A$6,DATA!$D$6,IF(ตย.ข้อมูลประกอบ!$F86=DATA!$A$7,DATA!$B$7,IF(ตย.ข้อมูลประกอบ!$F86=DATA!$A$8,DATA!$D$8))))))))</f>
        <v>0</v>
      </c>
      <c r="V86" s="24">
        <f>IF($F86=DATA!$A$1,DATA!$D$1,IF(ตย.ข้อมูลประกอบ!$F86=DATA!$A$2,DATA!$D$2,IF(ตย.ข้อมูลประกอบ!$F86=DATA!$A$3,DATA!$D$3,IF(ตย.ข้อมูลประกอบ!$F86=DATA!$A$4,DATA!$D$4,IF(ตย.ข้อมูลประกอบ!$F86=DATA!$A$5,DATA!$D$5,IF(ตย.ข้อมูลประกอบ!$F86=DATA!$A$6,DATA!$D$6,IF(ตย.ข้อมูลประกอบ!$F86=DATA!$A$7,DATA!$C$7,IF(ตย.ข้อมูลประกอบ!$F86=DATA!$A$8,DATA!$D$8))))))))</f>
        <v>0</v>
      </c>
      <c r="W86" s="30">
        <f t="shared" si="23"/>
        <v>0</v>
      </c>
      <c r="X86" s="25">
        <f t="shared" si="24"/>
        <v>128000</v>
      </c>
    </row>
    <row r="87" spans="1:24" x14ac:dyDescent="0.8">
      <c r="A87" s="58">
        <v>79</v>
      </c>
      <c r="B87" s="37" t="s">
        <v>159</v>
      </c>
      <c r="C87" s="59"/>
      <c r="D87" s="59"/>
      <c r="E87" s="37" t="s">
        <v>159</v>
      </c>
      <c r="F87" s="52" t="s">
        <v>26</v>
      </c>
      <c r="G87" s="60"/>
      <c r="H87" s="24">
        <f t="shared" si="16"/>
        <v>0</v>
      </c>
      <c r="I87" s="24">
        <f t="shared" si="15"/>
        <v>0</v>
      </c>
      <c r="J87" s="24">
        <f t="shared" si="17"/>
        <v>0</v>
      </c>
      <c r="K87" s="24">
        <f t="shared" si="18"/>
        <v>0</v>
      </c>
      <c r="L87" s="26">
        <f t="shared" si="19"/>
        <v>0</v>
      </c>
      <c r="M87" s="24">
        <f>IF(F87=DATA!$A$1,DATA!$D$1,IF(ตย.ข้อมูลประกอบ!F87=DATA!$A$2,DATA!$D$2,IF(ตย.ข้อมูลประกอบ!F87=DATA!$A$3,DATA!$D$3,IF(ตย.ข้อมูลประกอบ!F87=DATA!$A$4,DATA!$D$4,IF(ตย.ข้อมูลประกอบ!F87=DATA!$A$5,DATA!$B$5,IF(ตย.ข้อมูลประกอบ!F87=DATA!$A$6,DATA!$D$6,IF(ตย.ข้อมูลประกอบ!F87=DATA!$A$7,DATA!$D$7,IF(ตย.ข้อมูลประกอบ!F87=DATA!$A$8,DATA!$D$8))))))))</f>
        <v>0</v>
      </c>
      <c r="N87" s="27">
        <f t="shared" si="20"/>
        <v>0</v>
      </c>
      <c r="O87" s="28">
        <f>IF(F87=DATA!$A$1,DATA!$C$1,IF(ตย.ข้อมูลประกอบ!F87=DATA!$A$2,DATA!$C$2,IF(ตย.ข้อมูลประกอบ!F87=DATA!$A$3,DATA!$C$3,IF(ตย.ข้อมูลประกอบ!F87=DATA!$A$4,DATA!$C$4,IF(ตย.ข้อมูลประกอบ!F87=DATA!$A$5,DATA!$C$5,IF(ตย.ข้อมูลประกอบ!F87=DATA!$A$6,DATA!$D$6,IF(ตย.ข้อมูลประกอบ!F87=DATA!$A$7,DATA!$D$7,IF(ตย.ข้อมูลประกอบ!F87=DATA!$A$8,DATA!$B$8))))))))</f>
        <v>0</v>
      </c>
      <c r="P87" s="28">
        <f t="shared" si="21"/>
        <v>0</v>
      </c>
      <c r="Q87" s="24">
        <f>IF($F87=DATA!$A$1,DATA!$D$1,IF(ตย.ข้อมูลประกอบ!$F87=DATA!$A$2,DATA!$D$2,IF(ตย.ข้อมูลประกอบ!$F87=DATA!$A$3,DATA!$D$3,IF(ตย.ข้อมูลประกอบ!$F87=DATA!$A$4,DATA!$D$4,IF(ตย.ข้อมูลประกอบ!$F87=DATA!$A$5,DATA!$D$5,IF(ตย.ข้อมูลประกอบ!$F87=DATA!$A$6,DATA!$B$6,IF(ตย.ข้อมูลประกอบ!$F87=DATA!$A$7,DATA!$D$7,IF(ตย.ข้อมูลประกอบ!$F87=DATA!$A$8,DATA!$D$8))))))))</f>
        <v>8</v>
      </c>
      <c r="R87" s="24">
        <f>IF($F87=DATA!$A$1,DATA!$D$1,IF(ตย.ข้อมูลประกอบ!$F87=DATA!$A$2,DATA!$D$2,IF(ตย.ข้อมูลประกอบ!$F87=DATA!$A$3,DATA!$D$3,IF(ตย.ข้อมูลประกอบ!$F87=DATA!$A$4,DATA!$D$4,IF(ตย.ข้อมูลประกอบ!$F87=DATA!$A$5,DATA!$D$5,IF(ตย.ข้อมูลประกอบ!$F87=DATA!$A$6,DATA!$C$6,IF(ตย.ข้อมูลประกอบ!$F87=DATA!$A$7,DATA!$D$7,IF(ตย.ข้อมูลประกอบ!$F87=DATA!$A$8,DATA!$D$8))))))))</f>
        <v>80</v>
      </c>
      <c r="S87" s="24">
        <f>IF($F87=DATA!$A$1,DATA!$D$1,IF(ตย.ข้อมูลประกอบ!$F87=DATA!$A$2,DATA!$D$2,IF(ตย.ข้อมูลประกอบ!$F87=DATA!$A$3,DATA!$D$3,IF(ตย.ข้อมูลประกอบ!$F87=DATA!$A$4,DATA!$D$4,IF(ตย.ข้อมูลประกอบ!$F87=DATA!$A$5,DATA!$D$5,IF(ตย.ข้อมูลประกอบ!$F87=DATA!$A$6,DATA!$E$6,IF(ตย.ข้อมูลประกอบ!$F87=DATA!$A$7,DATA!$D$7,IF(ตย.ข้อมูลประกอบ!$F87=DATA!$A$8,DATA!$D$8))))))))</f>
        <v>200</v>
      </c>
      <c r="T87" s="29">
        <f t="shared" si="22"/>
        <v>128000</v>
      </c>
      <c r="U87" s="24">
        <f>IF($F87=DATA!$A$1,DATA!$D$1,IF(ตย.ข้อมูลประกอบ!$F87=DATA!$A$2,DATA!$D$2,IF(ตย.ข้อมูลประกอบ!$F87=DATA!$A$3,DATA!$D$3,IF(ตย.ข้อมูลประกอบ!$F87=DATA!$A$4,DATA!$D$4,IF(ตย.ข้อมูลประกอบ!$F87=DATA!$A$5,DATA!$D$5,IF(ตย.ข้อมูลประกอบ!$F87=DATA!$A$6,DATA!$D$6,IF(ตย.ข้อมูลประกอบ!$F87=DATA!$A$7,DATA!$B$7,IF(ตย.ข้อมูลประกอบ!$F87=DATA!$A$8,DATA!$D$8))))))))</f>
        <v>0</v>
      </c>
      <c r="V87" s="24">
        <f>IF($F87=DATA!$A$1,DATA!$D$1,IF(ตย.ข้อมูลประกอบ!$F87=DATA!$A$2,DATA!$D$2,IF(ตย.ข้อมูลประกอบ!$F87=DATA!$A$3,DATA!$D$3,IF(ตย.ข้อมูลประกอบ!$F87=DATA!$A$4,DATA!$D$4,IF(ตย.ข้อมูลประกอบ!$F87=DATA!$A$5,DATA!$D$5,IF(ตย.ข้อมูลประกอบ!$F87=DATA!$A$6,DATA!$D$6,IF(ตย.ข้อมูลประกอบ!$F87=DATA!$A$7,DATA!$C$7,IF(ตย.ข้อมูลประกอบ!$F87=DATA!$A$8,DATA!$D$8))))))))</f>
        <v>0</v>
      </c>
      <c r="W87" s="30">
        <f t="shared" si="23"/>
        <v>0</v>
      </c>
      <c r="X87" s="25">
        <f t="shared" si="24"/>
        <v>128000</v>
      </c>
    </row>
    <row r="88" spans="1:24" x14ac:dyDescent="0.8">
      <c r="A88" s="58">
        <v>80</v>
      </c>
      <c r="B88" s="37" t="s">
        <v>159</v>
      </c>
      <c r="C88" s="59"/>
      <c r="D88" s="59"/>
      <c r="E88" s="37" t="s">
        <v>159</v>
      </c>
      <c r="F88" s="52" t="s">
        <v>26</v>
      </c>
      <c r="G88" s="60"/>
      <c r="H88" s="24">
        <f t="shared" si="16"/>
        <v>0</v>
      </c>
      <c r="I88" s="24">
        <f t="shared" si="15"/>
        <v>0</v>
      </c>
      <c r="J88" s="24">
        <f t="shared" si="17"/>
        <v>0</v>
      </c>
      <c r="K88" s="24">
        <f t="shared" si="18"/>
        <v>0</v>
      </c>
      <c r="L88" s="26">
        <f t="shared" si="19"/>
        <v>0</v>
      </c>
      <c r="M88" s="24">
        <f>IF(F88=DATA!$A$1,DATA!$D$1,IF(ตย.ข้อมูลประกอบ!F88=DATA!$A$2,DATA!$D$2,IF(ตย.ข้อมูลประกอบ!F88=DATA!$A$3,DATA!$D$3,IF(ตย.ข้อมูลประกอบ!F88=DATA!$A$4,DATA!$D$4,IF(ตย.ข้อมูลประกอบ!F88=DATA!$A$5,DATA!$B$5,IF(ตย.ข้อมูลประกอบ!F88=DATA!$A$6,DATA!$D$6,IF(ตย.ข้อมูลประกอบ!F88=DATA!$A$7,DATA!$D$7,IF(ตย.ข้อมูลประกอบ!F88=DATA!$A$8,DATA!$D$8))))))))</f>
        <v>0</v>
      </c>
      <c r="N88" s="27">
        <f t="shared" si="20"/>
        <v>0</v>
      </c>
      <c r="O88" s="28">
        <f>IF(F88=DATA!$A$1,DATA!$C$1,IF(ตย.ข้อมูลประกอบ!F88=DATA!$A$2,DATA!$C$2,IF(ตย.ข้อมูลประกอบ!F88=DATA!$A$3,DATA!$C$3,IF(ตย.ข้อมูลประกอบ!F88=DATA!$A$4,DATA!$C$4,IF(ตย.ข้อมูลประกอบ!F88=DATA!$A$5,DATA!$C$5,IF(ตย.ข้อมูลประกอบ!F88=DATA!$A$6,DATA!$D$6,IF(ตย.ข้อมูลประกอบ!F88=DATA!$A$7,DATA!$D$7,IF(ตย.ข้อมูลประกอบ!F88=DATA!$A$8,DATA!$B$8))))))))</f>
        <v>0</v>
      </c>
      <c r="P88" s="28">
        <f t="shared" si="21"/>
        <v>0</v>
      </c>
      <c r="Q88" s="24">
        <f>IF($F88=DATA!$A$1,DATA!$D$1,IF(ตย.ข้อมูลประกอบ!$F88=DATA!$A$2,DATA!$D$2,IF(ตย.ข้อมูลประกอบ!$F88=DATA!$A$3,DATA!$D$3,IF(ตย.ข้อมูลประกอบ!$F88=DATA!$A$4,DATA!$D$4,IF(ตย.ข้อมูลประกอบ!$F88=DATA!$A$5,DATA!$D$5,IF(ตย.ข้อมูลประกอบ!$F88=DATA!$A$6,DATA!$B$6,IF(ตย.ข้อมูลประกอบ!$F88=DATA!$A$7,DATA!$D$7,IF(ตย.ข้อมูลประกอบ!$F88=DATA!$A$8,DATA!$D$8))))))))</f>
        <v>8</v>
      </c>
      <c r="R88" s="24">
        <f>IF($F88=DATA!$A$1,DATA!$D$1,IF(ตย.ข้อมูลประกอบ!$F88=DATA!$A$2,DATA!$D$2,IF(ตย.ข้อมูลประกอบ!$F88=DATA!$A$3,DATA!$D$3,IF(ตย.ข้อมูลประกอบ!$F88=DATA!$A$4,DATA!$D$4,IF(ตย.ข้อมูลประกอบ!$F88=DATA!$A$5,DATA!$D$5,IF(ตย.ข้อมูลประกอบ!$F88=DATA!$A$6,DATA!$C$6,IF(ตย.ข้อมูลประกอบ!$F88=DATA!$A$7,DATA!$D$7,IF(ตย.ข้อมูลประกอบ!$F88=DATA!$A$8,DATA!$D$8))))))))</f>
        <v>80</v>
      </c>
      <c r="S88" s="24">
        <f>IF($F88=DATA!$A$1,DATA!$D$1,IF(ตย.ข้อมูลประกอบ!$F88=DATA!$A$2,DATA!$D$2,IF(ตย.ข้อมูลประกอบ!$F88=DATA!$A$3,DATA!$D$3,IF(ตย.ข้อมูลประกอบ!$F88=DATA!$A$4,DATA!$D$4,IF(ตย.ข้อมูลประกอบ!$F88=DATA!$A$5,DATA!$D$5,IF(ตย.ข้อมูลประกอบ!$F88=DATA!$A$6,DATA!$E$6,IF(ตย.ข้อมูลประกอบ!$F88=DATA!$A$7,DATA!$D$7,IF(ตย.ข้อมูลประกอบ!$F88=DATA!$A$8,DATA!$D$8))))))))</f>
        <v>200</v>
      </c>
      <c r="T88" s="29">
        <f t="shared" si="22"/>
        <v>128000</v>
      </c>
      <c r="U88" s="24">
        <f>IF($F88=DATA!$A$1,DATA!$D$1,IF(ตย.ข้อมูลประกอบ!$F88=DATA!$A$2,DATA!$D$2,IF(ตย.ข้อมูลประกอบ!$F88=DATA!$A$3,DATA!$D$3,IF(ตย.ข้อมูลประกอบ!$F88=DATA!$A$4,DATA!$D$4,IF(ตย.ข้อมูลประกอบ!$F88=DATA!$A$5,DATA!$D$5,IF(ตย.ข้อมูลประกอบ!$F88=DATA!$A$6,DATA!$D$6,IF(ตย.ข้อมูลประกอบ!$F88=DATA!$A$7,DATA!$B$7,IF(ตย.ข้อมูลประกอบ!$F88=DATA!$A$8,DATA!$D$8))))))))</f>
        <v>0</v>
      </c>
      <c r="V88" s="24">
        <f>IF($F88=DATA!$A$1,DATA!$D$1,IF(ตย.ข้อมูลประกอบ!$F88=DATA!$A$2,DATA!$D$2,IF(ตย.ข้อมูลประกอบ!$F88=DATA!$A$3,DATA!$D$3,IF(ตย.ข้อมูลประกอบ!$F88=DATA!$A$4,DATA!$D$4,IF(ตย.ข้อมูลประกอบ!$F88=DATA!$A$5,DATA!$D$5,IF(ตย.ข้อมูลประกอบ!$F88=DATA!$A$6,DATA!$D$6,IF(ตย.ข้อมูลประกอบ!$F88=DATA!$A$7,DATA!$C$7,IF(ตย.ข้อมูลประกอบ!$F88=DATA!$A$8,DATA!$D$8))))))))</f>
        <v>0</v>
      </c>
      <c r="W88" s="30">
        <f t="shared" si="23"/>
        <v>0</v>
      </c>
      <c r="X88" s="25">
        <f t="shared" si="24"/>
        <v>128000</v>
      </c>
    </row>
    <row r="89" spans="1:24" ht="48" x14ac:dyDescent="0.8">
      <c r="A89" s="58">
        <v>81</v>
      </c>
      <c r="B89" s="37" t="s">
        <v>159</v>
      </c>
      <c r="C89" s="59"/>
      <c r="D89" s="59"/>
      <c r="E89" s="37" t="s">
        <v>159</v>
      </c>
      <c r="F89" s="52" t="s">
        <v>23</v>
      </c>
      <c r="G89" s="60"/>
      <c r="H89" s="24">
        <f t="shared" si="16"/>
        <v>0</v>
      </c>
      <c r="I89" s="24">
        <f t="shared" si="15"/>
        <v>0</v>
      </c>
      <c r="J89" s="24">
        <f t="shared" si="17"/>
        <v>0</v>
      </c>
      <c r="K89" s="24">
        <f t="shared" si="18"/>
        <v>0</v>
      </c>
      <c r="L89" s="26">
        <f t="shared" si="19"/>
        <v>0</v>
      </c>
      <c r="M89" s="24">
        <f>IF(F89=DATA!$A$1,DATA!$D$1,IF(ตย.ข้อมูลประกอบ!F89=DATA!$A$2,DATA!$D$2,IF(ตย.ข้อมูลประกอบ!F89=DATA!$A$3,DATA!$D$3,IF(ตย.ข้อมูลประกอบ!F89=DATA!$A$4,DATA!$D$4,IF(ตย.ข้อมูลประกอบ!F89=DATA!$A$5,DATA!$B$5,IF(ตย.ข้อมูลประกอบ!F89=DATA!$A$6,DATA!$D$6,IF(ตย.ข้อมูลประกอบ!F89=DATA!$A$7,DATA!$D$7,IF(ตย.ข้อมูลประกอบ!F89=DATA!$A$8,DATA!$D$8))))))))</f>
        <v>9000</v>
      </c>
      <c r="N89" s="27">
        <f t="shared" si="20"/>
        <v>108000</v>
      </c>
      <c r="O89" s="28">
        <f>IF(F89=DATA!$A$1,DATA!$C$1,IF(ตย.ข้อมูลประกอบ!F89=DATA!$A$2,DATA!$C$2,IF(ตย.ข้อมูลประกอบ!F89=DATA!$A$3,DATA!$C$3,IF(ตย.ข้อมูลประกอบ!F89=DATA!$A$4,DATA!$C$4,IF(ตย.ข้อมูลประกอบ!F89=DATA!$A$5,DATA!$C$5,IF(ตย.ข้อมูลประกอบ!F89=DATA!$A$6,DATA!$D$6,IF(ตย.ข้อมูลประกอบ!F89=DATA!$A$7,DATA!$D$7,IF(ตย.ข้อมูลประกอบ!F89=DATA!$A$8,DATA!$B$8))))))))</f>
        <v>2500</v>
      </c>
      <c r="P89" s="28">
        <f t="shared" si="21"/>
        <v>30000</v>
      </c>
      <c r="Q89" s="24">
        <f>IF($F89=DATA!$A$1,DATA!$D$1,IF(ตย.ข้อมูลประกอบ!$F89=DATA!$A$2,DATA!$D$2,IF(ตย.ข้อมูลประกอบ!$F89=DATA!$A$3,DATA!$D$3,IF(ตย.ข้อมูลประกอบ!$F89=DATA!$A$4,DATA!$D$4,IF(ตย.ข้อมูลประกอบ!$F89=DATA!$A$5,DATA!$D$5,IF(ตย.ข้อมูลประกอบ!$F89=DATA!$A$6,DATA!$B$6,IF(ตย.ข้อมูลประกอบ!$F89=DATA!$A$7,DATA!$D$7,IF(ตย.ข้อมูลประกอบ!$F89=DATA!$A$8,DATA!$D$8))))))))</f>
        <v>0</v>
      </c>
      <c r="R89" s="24">
        <f>IF($F89=DATA!$A$1,DATA!$D$1,IF(ตย.ข้อมูลประกอบ!$F89=DATA!$A$2,DATA!$D$2,IF(ตย.ข้อมูลประกอบ!$F89=DATA!$A$3,DATA!$D$3,IF(ตย.ข้อมูลประกอบ!$F89=DATA!$A$4,DATA!$D$4,IF(ตย.ข้อมูลประกอบ!$F89=DATA!$A$5,DATA!$D$5,IF(ตย.ข้อมูลประกอบ!$F89=DATA!$A$6,DATA!$C$6,IF(ตย.ข้อมูลประกอบ!$F89=DATA!$A$7,DATA!$D$7,IF(ตย.ข้อมูลประกอบ!$F89=DATA!$A$8,DATA!$D$8))))))))</f>
        <v>0</v>
      </c>
      <c r="S89" s="24">
        <f>IF($F89=DATA!$A$1,DATA!$D$1,IF(ตย.ข้อมูลประกอบ!$F89=DATA!$A$2,DATA!$D$2,IF(ตย.ข้อมูลประกอบ!$F89=DATA!$A$3,DATA!$D$3,IF(ตย.ข้อมูลประกอบ!$F89=DATA!$A$4,DATA!$D$4,IF(ตย.ข้อมูลประกอบ!$F89=DATA!$A$5,DATA!$D$5,IF(ตย.ข้อมูลประกอบ!$F89=DATA!$A$6,DATA!$E$6,IF(ตย.ข้อมูลประกอบ!$F89=DATA!$A$7,DATA!$D$7,IF(ตย.ข้อมูลประกอบ!$F89=DATA!$A$8,DATA!$D$8))))))))</f>
        <v>0</v>
      </c>
      <c r="T89" s="29">
        <f t="shared" si="22"/>
        <v>0</v>
      </c>
      <c r="U89" s="24">
        <f>IF($F89=DATA!$A$1,DATA!$D$1,IF(ตย.ข้อมูลประกอบ!$F89=DATA!$A$2,DATA!$D$2,IF(ตย.ข้อมูลประกอบ!$F89=DATA!$A$3,DATA!$D$3,IF(ตย.ข้อมูลประกอบ!$F89=DATA!$A$4,DATA!$D$4,IF(ตย.ข้อมูลประกอบ!$F89=DATA!$A$5,DATA!$D$5,IF(ตย.ข้อมูลประกอบ!$F89=DATA!$A$6,DATA!$D$6,IF(ตย.ข้อมูลประกอบ!$F89=DATA!$A$7,DATA!$B$7,IF(ตย.ข้อมูลประกอบ!$F89=DATA!$A$8,DATA!$D$8))))))))</f>
        <v>0</v>
      </c>
      <c r="V89" s="24">
        <f>IF($F89=DATA!$A$1,DATA!$D$1,IF(ตย.ข้อมูลประกอบ!$F89=DATA!$A$2,DATA!$D$2,IF(ตย.ข้อมูลประกอบ!$F89=DATA!$A$3,DATA!$D$3,IF(ตย.ข้อมูลประกอบ!$F89=DATA!$A$4,DATA!$D$4,IF(ตย.ข้อมูลประกอบ!$F89=DATA!$A$5,DATA!$D$5,IF(ตย.ข้อมูลประกอบ!$F89=DATA!$A$6,DATA!$D$6,IF(ตย.ข้อมูลประกอบ!$F89=DATA!$A$7,DATA!$C$7,IF(ตย.ข้อมูลประกอบ!$F89=DATA!$A$8,DATA!$D$8))))))))</f>
        <v>0</v>
      </c>
      <c r="W89" s="30">
        <f t="shared" si="23"/>
        <v>0</v>
      </c>
      <c r="X89" s="25">
        <f t="shared" si="24"/>
        <v>138000</v>
      </c>
    </row>
    <row r="90" spans="1:24" ht="48" x14ac:dyDescent="0.8">
      <c r="A90" s="58">
        <v>82</v>
      </c>
      <c r="B90" s="37" t="s">
        <v>159</v>
      </c>
      <c r="C90" s="59"/>
      <c r="D90" s="59"/>
      <c r="E90" s="37" t="s">
        <v>159</v>
      </c>
      <c r="F90" s="52" t="s">
        <v>23</v>
      </c>
      <c r="G90" s="60"/>
      <c r="H90" s="24">
        <f t="shared" si="16"/>
        <v>0</v>
      </c>
      <c r="I90" s="24">
        <f t="shared" si="15"/>
        <v>0</v>
      </c>
      <c r="J90" s="24">
        <f t="shared" si="17"/>
        <v>0</v>
      </c>
      <c r="K90" s="24">
        <f t="shared" si="18"/>
        <v>0</v>
      </c>
      <c r="L90" s="26">
        <f t="shared" si="19"/>
        <v>0</v>
      </c>
      <c r="M90" s="24">
        <f>IF(F90=DATA!$A$1,DATA!$D$1,IF(ตย.ข้อมูลประกอบ!F90=DATA!$A$2,DATA!$D$2,IF(ตย.ข้อมูลประกอบ!F90=DATA!$A$3,DATA!$D$3,IF(ตย.ข้อมูลประกอบ!F90=DATA!$A$4,DATA!$D$4,IF(ตย.ข้อมูลประกอบ!F90=DATA!$A$5,DATA!$B$5,IF(ตย.ข้อมูลประกอบ!F90=DATA!$A$6,DATA!$D$6,IF(ตย.ข้อมูลประกอบ!F90=DATA!$A$7,DATA!$D$7,IF(ตย.ข้อมูลประกอบ!F90=DATA!$A$8,DATA!$D$8))))))))</f>
        <v>9000</v>
      </c>
      <c r="N90" s="27">
        <f t="shared" si="20"/>
        <v>108000</v>
      </c>
      <c r="O90" s="28">
        <f>IF(F90=DATA!$A$1,DATA!$C$1,IF(ตย.ข้อมูลประกอบ!F90=DATA!$A$2,DATA!$C$2,IF(ตย.ข้อมูลประกอบ!F90=DATA!$A$3,DATA!$C$3,IF(ตย.ข้อมูลประกอบ!F90=DATA!$A$4,DATA!$C$4,IF(ตย.ข้อมูลประกอบ!F90=DATA!$A$5,DATA!$C$5,IF(ตย.ข้อมูลประกอบ!F90=DATA!$A$6,DATA!$D$6,IF(ตย.ข้อมูลประกอบ!F90=DATA!$A$7,DATA!$D$7,IF(ตย.ข้อมูลประกอบ!F90=DATA!$A$8,DATA!$B$8))))))))</f>
        <v>2500</v>
      </c>
      <c r="P90" s="28">
        <f t="shared" si="21"/>
        <v>30000</v>
      </c>
      <c r="Q90" s="24">
        <f>IF($F90=DATA!$A$1,DATA!$D$1,IF(ตย.ข้อมูลประกอบ!$F90=DATA!$A$2,DATA!$D$2,IF(ตย.ข้อมูลประกอบ!$F90=DATA!$A$3,DATA!$D$3,IF(ตย.ข้อมูลประกอบ!$F90=DATA!$A$4,DATA!$D$4,IF(ตย.ข้อมูลประกอบ!$F90=DATA!$A$5,DATA!$D$5,IF(ตย.ข้อมูลประกอบ!$F90=DATA!$A$6,DATA!$B$6,IF(ตย.ข้อมูลประกอบ!$F90=DATA!$A$7,DATA!$D$7,IF(ตย.ข้อมูลประกอบ!$F90=DATA!$A$8,DATA!$D$8))))))))</f>
        <v>0</v>
      </c>
      <c r="R90" s="24">
        <f>IF($F90=DATA!$A$1,DATA!$D$1,IF(ตย.ข้อมูลประกอบ!$F90=DATA!$A$2,DATA!$D$2,IF(ตย.ข้อมูลประกอบ!$F90=DATA!$A$3,DATA!$D$3,IF(ตย.ข้อมูลประกอบ!$F90=DATA!$A$4,DATA!$D$4,IF(ตย.ข้อมูลประกอบ!$F90=DATA!$A$5,DATA!$D$5,IF(ตย.ข้อมูลประกอบ!$F90=DATA!$A$6,DATA!$C$6,IF(ตย.ข้อมูลประกอบ!$F90=DATA!$A$7,DATA!$D$7,IF(ตย.ข้อมูลประกอบ!$F90=DATA!$A$8,DATA!$D$8))))))))</f>
        <v>0</v>
      </c>
      <c r="S90" s="24">
        <f>IF($F90=DATA!$A$1,DATA!$D$1,IF(ตย.ข้อมูลประกอบ!$F90=DATA!$A$2,DATA!$D$2,IF(ตย.ข้อมูลประกอบ!$F90=DATA!$A$3,DATA!$D$3,IF(ตย.ข้อมูลประกอบ!$F90=DATA!$A$4,DATA!$D$4,IF(ตย.ข้อมูลประกอบ!$F90=DATA!$A$5,DATA!$D$5,IF(ตย.ข้อมูลประกอบ!$F90=DATA!$A$6,DATA!$E$6,IF(ตย.ข้อมูลประกอบ!$F90=DATA!$A$7,DATA!$D$7,IF(ตย.ข้อมูลประกอบ!$F90=DATA!$A$8,DATA!$D$8))))))))</f>
        <v>0</v>
      </c>
      <c r="T90" s="29">
        <f t="shared" si="22"/>
        <v>0</v>
      </c>
      <c r="U90" s="24">
        <f>IF($F90=DATA!$A$1,DATA!$D$1,IF(ตย.ข้อมูลประกอบ!$F90=DATA!$A$2,DATA!$D$2,IF(ตย.ข้อมูลประกอบ!$F90=DATA!$A$3,DATA!$D$3,IF(ตย.ข้อมูลประกอบ!$F90=DATA!$A$4,DATA!$D$4,IF(ตย.ข้อมูลประกอบ!$F90=DATA!$A$5,DATA!$D$5,IF(ตย.ข้อมูลประกอบ!$F90=DATA!$A$6,DATA!$D$6,IF(ตย.ข้อมูลประกอบ!$F90=DATA!$A$7,DATA!$B$7,IF(ตย.ข้อมูลประกอบ!$F90=DATA!$A$8,DATA!$D$8))))))))</f>
        <v>0</v>
      </c>
      <c r="V90" s="24">
        <f>IF($F90=DATA!$A$1,DATA!$D$1,IF(ตย.ข้อมูลประกอบ!$F90=DATA!$A$2,DATA!$D$2,IF(ตย.ข้อมูลประกอบ!$F90=DATA!$A$3,DATA!$D$3,IF(ตย.ข้อมูลประกอบ!$F90=DATA!$A$4,DATA!$D$4,IF(ตย.ข้อมูลประกอบ!$F90=DATA!$A$5,DATA!$D$5,IF(ตย.ข้อมูลประกอบ!$F90=DATA!$A$6,DATA!$D$6,IF(ตย.ข้อมูลประกอบ!$F90=DATA!$A$7,DATA!$C$7,IF(ตย.ข้อมูลประกอบ!$F90=DATA!$A$8,DATA!$D$8))))))))</f>
        <v>0</v>
      </c>
      <c r="W90" s="30">
        <f t="shared" si="23"/>
        <v>0</v>
      </c>
      <c r="X90" s="25">
        <f t="shared" si="24"/>
        <v>138000</v>
      </c>
    </row>
    <row r="91" spans="1:24" ht="48" x14ac:dyDescent="0.8">
      <c r="A91" s="58">
        <v>83</v>
      </c>
      <c r="B91" s="37"/>
      <c r="C91" s="59"/>
      <c r="D91" s="59"/>
      <c r="E91" s="37"/>
      <c r="F91" s="52" t="s">
        <v>64</v>
      </c>
      <c r="G91" s="60"/>
      <c r="H91" s="24">
        <f t="shared" si="16"/>
        <v>0</v>
      </c>
      <c r="I91" s="24">
        <f t="shared" si="15"/>
        <v>0</v>
      </c>
      <c r="J91" s="24">
        <f t="shared" si="17"/>
        <v>0</v>
      </c>
      <c r="K91" s="24">
        <f t="shared" si="18"/>
        <v>0</v>
      </c>
      <c r="L91" s="26">
        <f t="shared" si="19"/>
        <v>0</v>
      </c>
      <c r="M91" s="24">
        <f>IF(F91=DATA!$A$1,DATA!$D$1,IF(ตย.ข้อมูลประกอบ!F91=DATA!$A$2,DATA!$D$2,IF(ตย.ข้อมูลประกอบ!F91=DATA!$A$3,DATA!$D$3,IF(ตย.ข้อมูลประกอบ!F91=DATA!$A$4,DATA!$D$4,IF(ตย.ข้อมูลประกอบ!F91=DATA!$A$5,DATA!$B$5,IF(ตย.ข้อมูลประกอบ!F91=DATA!$A$6,DATA!$D$6,IF(ตย.ข้อมูลประกอบ!F91=DATA!$A$7,DATA!$D$7,IF(ตย.ข้อมูลประกอบ!F91=DATA!$A$8,DATA!$D$8))))))))</f>
        <v>0</v>
      </c>
      <c r="N91" s="27">
        <f t="shared" si="20"/>
        <v>0</v>
      </c>
      <c r="O91" s="28">
        <f>IF(F91=DATA!$A$1,DATA!$C$1,IF(ตย.ข้อมูลประกอบ!F91=DATA!$A$2,DATA!$C$2,IF(ตย.ข้อมูลประกอบ!F91=DATA!$A$3,DATA!$C$3,IF(ตย.ข้อมูลประกอบ!F91=DATA!$A$4,DATA!$C$4,IF(ตย.ข้อมูลประกอบ!F91=DATA!$A$5,DATA!$C$5,IF(ตย.ข้อมูลประกอบ!F91=DATA!$A$6,DATA!$D$6,IF(ตย.ข้อมูลประกอบ!F91=DATA!$A$7,DATA!$D$7,IF(ตย.ข้อมูลประกอบ!F91=DATA!$A$8,DATA!$B$8))))))))</f>
        <v>0</v>
      </c>
      <c r="P91" s="28">
        <f t="shared" si="21"/>
        <v>0</v>
      </c>
      <c r="Q91" s="24">
        <f>IF($F91=DATA!$A$1,DATA!$D$1,IF(ตย.ข้อมูลประกอบ!$F91=DATA!$A$2,DATA!$D$2,IF(ตย.ข้อมูลประกอบ!$F91=DATA!$A$3,DATA!$D$3,IF(ตย.ข้อมูลประกอบ!$F91=DATA!$A$4,DATA!$D$4,IF(ตย.ข้อมูลประกอบ!$F91=DATA!$A$5,DATA!$D$5,IF(ตย.ข้อมูลประกอบ!$F91=DATA!$A$6,DATA!$B$6,IF(ตย.ข้อมูลประกอบ!$F91=DATA!$A$7,DATA!$D$7,IF(ตย.ข้อมูลประกอบ!$F91=DATA!$A$8,DATA!$D$8))))))))</f>
        <v>0</v>
      </c>
      <c r="R91" s="24">
        <f>IF($F91=DATA!$A$1,DATA!$D$1,IF(ตย.ข้อมูลประกอบ!$F91=DATA!$A$2,DATA!$D$2,IF(ตย.ข้อมูลประกอบ!$F91=DATA!$A$3,DATA!$D$3,IF(ตย.ข้อมูลประกอบ!$F91=DATA!$A$4,DATA!$D$4,IF(ตย.ข้อมูลประกอบ!$F91=DATA!$A$5,DATA!$D$5,IF(ตย.ข้อมูลประกอบ!$F91=DATA!$A$6,DATA!$C$6,IF(ตย.ข้อมูลประกอบ!$F91=DATA!$A$7,DATA!$D$7,IF(ตย.ข้อมูลประกอบ!$F91=DATA!$A$8,DATA!$D$8))))))))</f>
        <v>0</v>
      </c>
      <c r="S91" s="24">
        <f>IF($F91=DATA!$A$1,DATA!$D$1,IF(ตย.ข้อมูลประกอบ!$F91=DATA!$A$2,DATA!$D$2,IF(ตย.ข้อมูลประกอบ!$F91=DATA!$A$3,DATA!$D$3,IF(ตย.ข้อมูลประกอบ!$F91=DATA!$A$4,DATA!$D$4,IF(ตย.ข้อมูลประกอบ!$F91=DATA!$A$5,DATA!$D$5,IF(ตย.ข้อมูลประกอบ!$F91=DATA!$A$6,DATA!$E$6,IF(ตย.ข้อมูลประกอบ!$F91=DATA!$A$7,DATA!$D$7,IF(ตย.ข้อมูลประกอบ!$F91=DATA!$A$8,DATA!$D$8))))))))</f>
        <v>0</v>
      </c>
      <c r="T91" s="29">
        <f t="shared" si="22"/>
        <v>0</v>
      </c>
      <c r="U91" s="24">
        <f>IF($F91=DATA!$A$1,DATA!$D$1,IF(ตย.ข้อมูลประกอบ!$F91=DATA!$A$2,DATA!$D$2,IF(ตย.ข้อมูลประกอบ!$F91=DATA!$A$3,DATA!$D$3,IF(ตย.ข้อมูลประกอบ!$F91=DATA!$A$4,DATA!$D$4,IF(ตย.ข้อมูลประกอบ!$F91=DATA!$A$5,DATA!$D$5,IF(ตย.ข้อมูลประกอบ!$F91=DATA!$A$6,DATA!$D$6,IF(ตย.ข้อมูลประกอบ!$F91=DATA!$A$7,DATA!$B$7,IF(ตย.ข้อมูลประกอบ!$F91=DATA!$A$8,DATA!$D$8))))))))</f>
        <v>0</v>
      </c>
      <c r="V91" s="24">
        <f>IF($F91=DATA!$A$1,DATA!$D$1,IF(ตย.ข้อมูลประกอบ!$F91=DATA!$A$2,DATA!$D$2,IF(ตย.ข้อมูลประกอบ!$F91=DATA!$A$3,DATA!$D$3,IF(ตย.ข้อมูลประกอบ!$F91=DATA!$A$4,DATA!$D$4,IF(ตย.ข้อมูลประกอบ!$F91=DATA!$A$5,DATA!$D$5,IF(ตย.ข้อมูลประกอบ!$F91=DATA!$A$6,DATA!$D$6,IF(ตย.ข้อมูลประกอบ!$F91=DATA!$A$7,DATA!$C$7,IF(ตย.ข้อมูลประกอบ!$F91=DATA!$A$8,DATA!$D$8))))))))</f>
        <v>0</v>
      </c>
      <c r="W91" s="30">
        <f t="shared" si="23"/>
        <v>0</v>
      </c>
      <c r="X91" s="25">
        <f t="shared" si="24"/>
        <v>0</v>
      </c>
    </row>
    <row r="92" spans="1:24" ht="48" x14ac:dyDescent="0.8">
      <c r="A92" s="58">
        <v>84</v>
      </c>
      <c r="B92" s="37"/>
      <c r="C92" s="59"/>
      <c r="D92" s="59"/>
      <c r="E92" s="37"/>
      <c r="F92" s="52" t="s">
        <v>64</v>
      </c>
      <c r="G92" s="60"/>
      <c r="H92" s="24">
        <f t="shared" si="16"/>
        <v>0</v>
      </c>
      <c r="I92" s="24">
        <f t="shared" si="15"/>
        <v>0</v>
      </c>
      <c r="J92" s="24">
        <f t="shared" si="17"/>
        <v>0</v>
      </c>
      <c r="K92" s="24">
        <f t="shared" si="18"/>
        <v>0</v>
      </c>
      <c r="L92" s="26">
        <f t="shared" si="19"/>
        <v>0</v>
      </c>
      <c r="M92" s="24">
        <f>IF(F92=DATA!$A$1,DATA!$D$1,IF(ตย.ข้อมูลประกอบ!F92=DATA!$A$2,DATA!$D$2,IF(ตย.ข้อมูลประกอบ!F92=DATA!$A$3,DATA!$D$3,IF(ตย.ข้อมูลประกอบ!F92=DATA!$A$4,DATA!$D$4,IF(ตย.ข้อมูลประกอบ!F92=DATA!$A$5,DATA!$B$5,IF(ตย.ข้อมูลประกอบ!F92=DATA!$A$6,DATA!$D$6,IF(ตย.ข้อมูลประกอบ!F92=DATA!$A$7,DATA!$D$7,IF(ตย.ข้อมูลประกอบ!F92=DATA!$A$8,DATA!$D$8))))))))</f>
        <v>0</v>
      </c>
      <c r="N92" s="27">
        <f t="shared" si="20"/>
        <v>0</v>
      </c>
      <c r="O92" s="28">
        <f>IF(F92=DATA!$A$1,DATA!$C$1,IF(ตย.ข้อมูลประกอบ!F92=DATA!$A$2,DATA!$C$2,IF(ตย.ข้อมูลประกอบ!F92=DATA!$A$3,DATA!$C$3,IF(ตย.ข้อมูลประกอบ!F92=DATA!$A$4,DATA!$C$4,IF(ตย.ข้อมูลประกอบ!F92=DATA!$A$5,DATA!$C$5,IF(ตย.ข้อมูลประกอบ!F92=DATA!$A$6,DATA!$D$6,IF(ตย.ข้อมูลประกอบ!F92=DATA!$A$7,DATA!$D$7,IF(ตย.ข้อมูลประกอบ!F92=DATA!$A$8,DATA!$B$8))))))))</f>
        <v>0</v>
      </c>
      <c r="P92" s="28">
        <f t="shared" si="21"/>
        <v>0</v>
      </c>
      <c r="Q92" s="24">
        <f>IF($F92=DATA!$A$1,DATA!$D$1,IF(ตย.ข้อมูลประกอบ!$F92=DATA!$A$2,DATA!$D$2,IF(ตย.ข้อมูลประกอบ!$F92=DATA!$A$3,DATA!$D$3,IF(ตย.ข้อมูลประกอบ!$F92=DATA!$A$4,DATA!$D$4,IF(ตย.ข้อมูลประกอบ!$F92=DATA!$A$5,DATA!$D$5,IF(ตย.ข้อมูลประกอบ!$F92=DATA!$A$6,DATA!$B$6,IF(ตย.ข้อมูลประกอบ!$F92=DATA!$A$7,DATA!$D$7,IF(ตย.ข้อมูลประกอบ!$F92=DATA!$A$8,DATA!$D$8))))))))</f>
        <v>0</v>
      </c>
      <c r="R92" s="24">
        <f>IF($F92=DATA!$A$1,DATA!$D$1,IF(ตย.ข้อมูลประกอบ!$F92=DATA!$A$2,DATA!$D$2,IF(ตย.ข้อมูลประกอบ!$F92=DATA!$A$3,DATA!$D$3,IF(ตย.ข้อมูลประกอบ!$F92=DATA!$A$4,DATA!$D$4,IF(ตย.ข้อมูลประกอบ!$F92=DATA!$A$5,DATA!$D$5,IF(ตย.ข้อมูลประกอบ!$F92=DATA!$A$6,DATA!$C$6,IF(ตย.ข้อมูลประกอบ!$F92=DATA!$A$7,DATA!$D$7,IF(ตย.ข้อมูลประกอบ!$F92=DATA!$A$8,DATA!$D$8))))))))</f>
        <v>0</v>
      </c>
      <c r="S92" s="24">
        <f>IF($F92=DATA!$A$1,DATA!$D$1,IF(ตย.ข้อมูลประกอบ!$F92=DATA!$A$2,DATA!$D$2,IF(ตย.ข้อมูลประกอบ!$F92=DATA!$A$3,DATA!$D$3,IF(ตย.ข้อมูลประกอบ!$F92=DATA!$A$4,DATA!$D$4,IF(ตย.ข้อมูลประกอบ!$F92=DATA!$A$5,DATA!$D$5,IF(ตย.ข้อมูลประกอบ!$F92=DATA!$A$6,DATA!$E$6,IF(ตย.ข้อมูลประกอบ!$F92=DATA!$A$7,DATA!$D$7,IF(ตย.ข้อมูลประกอบ!$F92=DATA!$A$8,DATA!$D$8))))))))</f>
        <v>0</v>
      </c>
      <c r="T92" s="29">
        <f t="shared" si="22"/>
        <v>0</v>
      </c>
      <c r="U92" s="24">
        <f>IF($F92=DATA!$A$1,DATA!$D$1,IF(ตย.ข้อมูลประกอบ!$F92=DATA!$A$2,DATA!$D$2,IF(ตย.ข้อมูลประกอบ!$F92=DATA!$A$3,DATA!$D$3,IF(ตย.ข้อมูลประกอบ!$F92=DATA!$A$4,DATA!$D$4,IF(ตย.ข้อมูลประกอบ!$F92=DATA!$A$5,DATA!$D$5,IF(ตย.ข้อมูลประกอบ!$F92=DATA!$A$6,DATA!$D$6,IF(ตย.ข้อมูลประกอบ!$F92=DATA!$A$7,DATA!$B$7,IF(ตย.ข้อมูลประกอบ!$F92=DATA!$A$8,DATA!$D$8))))))))</f>
        <v>0</v>
      </c>
      <c r="V92" s="24">
        <f>IF($F92=DATA!$A$1,DATA!$D$1,IF(ตย.ข้อมูลประกอบ!$F92=DATA!$A$2,DATA!$D$2,IF(ตย.ข้อมูลประกอบ!$F92=DATA!$A$3,DATA!$D$3,IF(ตย.ข้อมูลประกอบ!$F92=DATA!$A$4,DATA!$D$4,IF(ตย.ข้อมูลประกอบ!$F92=DATA!$A$5,DATA!$D$5,IF(ตย.ข้อมูลประกอบ!$F92=DATA!$A$6,DATA!$D$6,IF(ตย.ข้อมูลประกอบ!$F92=DATA!$A$7,DATA!$C$7,IF(ตย.ข้อมูลประกอบ!$F92=DATA!$A$8,DATA!$D$8))))))))</f>
        <v>0</v>
      </c>
      <c r="W92" s="30">
        <f t="shared" si="23"/>
        <v>0</v>
      </c>
      <c r="X92" s="25">
        <f t="shared" si="24"/>
        <v>0</v>
      </c>
    </row>
    <row r="93" spans="1:24" ht="48" x14ac:dyDescent="0.8">
      <c r="A93" s="58">
        <v>85</v>
      </c>
      <c r="B93" s="37"/>
      <c r="C93" s="59"/>
      <c r="D93" s="59"/>
      <c r="E93" s="37"/>
      <c r="F93" s="52" t="s">
        <v>64</v>
      </c>
      <c r="G93" s="60"/>
      <c r="H93" s="24">
        <f t="shared" si="16"/>
        <v>0</v>
      </c>
      <c r="I93" s="24">
        <f t="shared" si="15"/>
        <v>0</v>
      </c>
      <c r="J93" s="24">
        <f t="shared" si="17"/>
        <v>0</v>
      </c>
      <c r="K93" s="24">
        <f t="shared" si="18"/>
        <v>0</v>
      </c>
      <c r="L93" s="26">
        <f t="shared" si="19"/>
        <v>0</v>
      </c>
      <c r="M93" s="24">
        <f>IF(F93=DATA!$A$1,DATA!$D$1,IF(ตย.ข้อมูลประกอบ!F93=DATA!$A$2,DATA!$D$2,IF(ตย.ข้อมูลประกอบ!F93=DATA!$A$3,DATA!$D$3,IF(ตย.ข้อมูลประกอบ!F93=DATA!$A$4,DATA!$D$4,IF(ตย.ข้อมูลประกอบ!F93=DATA!$A$5,DATA!$B$5,IF(ตย.ข้อมูลประกอบ!F93=DATA!$A$6,DATA!$D$6,IF(ตย.ข้อมูลประกอบ!F93=DATA!$A$7,DATA!$D$7,IF(ตย.ข้อมูลประกอบ!F93=DATA!$A$8,DATA!$D$8))))))))</f>
        <v>0</v>
      </c>
      <c r="N93" s="27">
        <f t="shared" si="20"/>
        <v>0</v>
      </c>
      <c r="O93" s="28">
        <f>IF(F93=DATA!$A$1,DATA!$C$1,IF(ตย.ข้อมูลประกอบ!F93=DATA!$A$2,DATA!$C$2,IF(ตย.ข้อมูลประกอบ!F93=DATA!$A$3,DATA!$C$3,IF(ตย.ข้อมูลประกอบ!F93=DATA!$A$4,DATA!$C$4,IF(ตย.ข้อมูลประกอบ!F93=DATA!$A$5,DATA!$C$5,IF(ตย.ข้อมูลประกอบ!F93=DATA!$A$6,DATA!$D$6,IF(ตย.ข้อมูลประกอบ!F93=DATA!$A$7,DATA!$D$7,IF(ตย.ข้อมูลประกอบ!F93=DATA!$A$8,DATA!$B$8))))))))</f>
        <v>0</v>
      </c>
      <c r="P93" s="28">
        <f t="shared" si="21"/>
        <v>0</v>
      </c>
      <c r="Q93" s="24">
        <f>IF($F93=DATA!$A$1,DATA!$D$1,IF(ตย.ข้อมูลประกอบ!$F93=DATA!$A$2,DATA!$D$2,IF(ตย.ข้อมูลประกอบ!$F93=DATA!$A$3,DATA!$D$3,IF(ตย.ข้อมูลประกอบ!$F93=DATA!$A$4,DATA!$D$4,IF(ตย.ข้อมูลประกอบ!$F93=DATA!$A$5,DATA!$D$5,IF(ตย.ข้อมูลประกอบ!$F93=DATA!$A$6,DATA!$B$6,IF(ตย.ข้อมูลประกอบ!$F93=DATA!$A$7,DATA!$D$7,IF(ตย.ข้อมูลประกอบ!$F93=DATA!$A$8,DATA!$D$8))))))))</f>
        <v>0</v>
      </c>
      <c r="R93" s="24">
        <f>IF($F93=DATA!$A$1,DATA!$D$1,IF(ตย.ข้อมูลประกอบ!$F93=DATA!$A$2,DATA!$D$2,IF(ตย.ข้อมูลประกอบ!$F93=DATA!$A$3,DATA!$D$3,IF(ตย.ข้อมูลประกอบ!$F93=DATA!$A$4,DATA!$D$4,IF(ตย.ข้อมูลประกอบ!$F93=DATA!$A$5,DATA!$D$5,IF(ตย.ข้อมูลประกอบ!$F93=DATA!$A$6,DATA!$C$6,IF(ตย.ข้อมูลประกอบ!$F93=DATA!$A$7,DATA!$D$7,IF(ตย.ข้อมูลประกอบ!$F93=DATA!$A$8,DATA!$D$8))))))))</f>
        <v>0</v>
      </c>
      <c r="S93" s="24">
        <f>IF($F93=DATA!$A$1,DATA!$D$1,IF(ตย.ข้อมูลประกอบ!$F93=DATA!$A$2,DATA!$D$2,IF(ตย.ข้อมูลประกอบ!$F93=DATA!$A$3,DATA!$D$3,IF(ตย.ข้อมูลประกอบ!$F93=DATA!$A$4,DATA!$D$4,IF(ตย.ข้อมูลประกอบ!$F93=DATA!$A$5,DATA!$D$5,IF(ตย.ข้อมูลประกอบ!$F93=DATA!$A$6,DATA!$E$6,IF(ตย.ข้อมูลประกอบ!$F93=DATA!$A$7,DATA!$D$7,IF(ตย.ข้อมูลประกอบ!$F93=DATA!$A$8,DATA!$D$8))))))))</f>
        <v>0</v>
      </c>
      <c r="T93" s="29">
        <f t="shared" si="22"/>
        <v>0</v>
      </c>
      <c r="U93" s="24">
        <f>IF($F93=DATA!$A$1,DATA!$D$1,IF(ตย.ข้อมูลประกอบ!$F93=DATA!$A$2,DATA!$D$2,IF(ตย.ข้อมูลประกอบ!$F93=DATA!$A$3,DATA!$D$3,IF(ตย.ข้อมูลประกอบ!$F93=DATA!$A$4,DATA!$D$4,IF(ตย.ข้อมูลประกอบ!$F93=DATA!$A$5,DATA!$D$5,IF(ตย.ข้อมูลประกอบ!$F93=DATA!$A$6,DATA!$D$6,IF(ตย.ข้อมูลประกอบ!$F93=DATA!$A$7,DATA!$B$7,IF(ตย.ข้อมูลประกอบ!$F93=DATA!$A$8,DATA!$D$8))))))))</f>
        <v>0</v>
      </c>
      <c r="V93" s="24">
        <f>IF($F93=DATA!$A$1,DATA!$D$1,IF(ตย.ข้อมูลประกอบ!$F93=DATA!$A$2,DATA!$D$2,IF(ตย.ข้อมูลประกอบ!$F93=DATA!$A$3,DATA!$D$3,IF(ตย.ข้อมูลประกอบ!$F93=DATA!$A$4,DATA!$D$4,IF(ตย.ข้อมูลประกอบ!$F93=DATA!$A$5,DATA!$D$5,IF(ตย.ข้อมูลประกอบ!$F93=DATA!$A$6,DATA!$D$6,IF(ตย.ข้อมูลประกอบ!$F93=DATA!$A$7,DATA!$C$7,IF(ตย.ข้อมูลประกอบ!$F93=DATA!$A$8,DATA!$D$8))))))))</f>
        <v>0</v>
      </c>
      <c r="W93" s="30">
        <f t="shared" si="23"/>
        <v>0</v>
      </c>
      <c r="X93" s="25">
        <f t="shared" si="24"/>
        <v>0</v>
      </c>
    </row>
    <row r="94" spans="1:24" ht="48" x14ac:dyDescent="0.8">
      <c r="A94" s="58">
        <v>86</v>
      </c>
      <c r="B94" s="37"/>
      <c r="C94" s="59"/>
      <c r="D94" s="59"/>
      <c r="E94" s="37"/>
      <c r="F94" s="52" t="s">
        <v>64</v>
      </c>
      <c r="G94" s="60"/>
      <c r="H94" s="24">
        <f t="shared" si="16"/>
        <v>0</v>
      </c>
      <c r="I94" s="24">
        <f t="shared" si="15"/>
        <v>0</v>
      </c>
      <c r="J94" s="24">
        <f t="shared" si="17"/>
        <v>0</v>
      </c>
      <c r="K94" s="24">
        <f t="shared" si="18"/>
        <v>0</v>
      </c>
      <c r="L94" s="26">
        <f t="shared" si="19"/>
        <v>0</v>
      </c>
      <c r="M94" s="24">
        <f>IF(F94=DATA!$A$1,DATA!$D$1,IF(ตย.ข้อมูลประกอบ!F94=DATA!$A$2,DATA!$D$2,IF(ตย.ข้อมูลประกอบ!F94=DATA!$A$3,DATA!$D$3,IF(ตย.ข้อมูลประกอบ!F94=DATA!$A$4,DATA!$D$4,IF(ตย.ข้อมูลประกอบ!F94=DATA!$A$5,DATA!$B$5,IF(ตย.ข้อมูลประกอบ!F94=DATA!$A$6,DATA!$D$6,IF(ตย.ข้อมูลประกอบ!F94=DATA!$A$7,DATA!$D$7,IF(ตย.ข้อมูลประกอบ!F94=DATA!$A$8,DATA!$D$8))))))))</f>
        <v>0</v>
      </c>
      <c r="N94" s="27">
        <f t="shared" si="20"/>
        <v>0</v>
      </c>
      <c r="O94" s="28">
        <f>IF(F94=DATA!$A$1,DATA!$C$1,IF(ตย.ข้อมูลประกอบ!F94=DATA!$A$2,DATA!$C$2,IF(ตย.ข้อมูลประกอบ!F94=DATA!$A$3,DATA!$C$3,IF(ตย.ข้อมูลประกอบ!F94=DATA!$A$4,DATA!$C$4,IF(ตย.ข้อมูลประกอบ!F94=DATA!$A$5,DATA!$C$5,IF(ตย.ข้อมูลประกอบ!F94=DATA!$A$6,DATA!$D$6,IF(ตย.ข้อมูลประกอบ!F94=DATA!$A$7,DATA!$D$7,IF(ตย.ข้อมูลประกอบ!F94=DATA!$A$8,DATA!$B$8))))))))</f>
        <v>0</v>
      </c>
      <c r="P94" s="28">
        <f t="shared" si="21"/>
        <v>0</v>
      </c>
      <c r="Q94" s="24">
        <f>IF($F94=DATA!$A$1,DATA!$D$1,IF(ตย.ข้อมูลประกอบ!$F94=DATA!$A$2,DATA!$D$2,IF(ตย.ข้อมูลประกอบ!$F94=DATA!$A$3,DATA!$D$3,IF(ตย.ข้อมูลประกอบ!$F94=DATA!$A$4,DATA!$D$4,IF(ตย.ข้อมูลประกอบ!$F94=DATA!$A$5,DATA!$D$5,IF(ตย.ข้อมูลประกอบ!$F94=DATA!$A$6,DATA!$B$6,IF(ตย.ข้อมูลประกอบ!$F94=DATA!$A$7,DATA!$D$7,IF(ตย.ข้อมูลประกอบ!$F94=DATA!$A$8,DATA!$D$8))))))))</f>
        <v>0</v>
      </c>
      <c r="R94" s="24">
        <f>IF($F94=DATA!$A$1,DATA!$D$1,IF(ตย.ข้อมูลประกอบ!$F94=DATA!$A$2,DATA!$D$2,IF(ตย.ข้อมูลประกอบ!$F94=DATA!$A$3,DATA!$D$3,IF(ตย.ข้อมูลประกอบ!$F94=DATA!$A$4,DATA!$D$4,IF(ตย.ข้อมูลประกอบ!$F94=DATA!$A$5,DATA!$D$5,IF(ตย.ข้อมูลประกอบ!$F94=DATA!$A$6,DATA!$C$6,IF(ตย.ข้อมูลประกอบ!$F94=DATA!$A$7,DATA!$D$7,IF(ตย.ข้อมูลประกอบ!$F94=DATA!$A$8,DATA!$D$8))))))))</f>
        <v>0</v>
      </c>
      <c r="S94" s="24">
        <f>IF($F94=DATA!$A$1,DATA!$D$1,IF(ตย.ข้อมูลประกอบ!$F94=DATA!$A$2,DATA!$D$2,IF(ตย.ข้อมูลประกอบ!$F94=DATA!$A$3,DATA!$D$3,IF(ตย.ข้อมูลประกอบ!$F94=DATA!$A$4,DATA!$D$4,IF(ตย.ข้อมูลประกอบ!$F94=DATA!$A$5,DATA!$D$5,IF(ตย.ข้อมูลประกอบ!$F94=DATA!$A$6,DATA!$E$6,IF(ตย.ข้อมูลประกอบ!$F94=DATA!$A$7,DATA!$D$7,IF(ตย.ข้อมูลประกอบ!$F94=DATA!$A$8,DATA!$D$8))))))))</f>
        <v>0</v>
      </c>
      <c r="T94" s="29">
        <f t="shared" si="22"/>
        <v>0</v>
      </c>
      <c r="U94" s="24">
        <f>IF($F94=DATA!$A$1,DATA!$D$1,IF(ตย.ข้อมูลประกอบ!$F94=DATA!$A$2,DATA!$D$2,IF(ตย.ข้อมูลประกอบ!$F94=DATA!$A$3,DATA!$D$3,IF(ตย.ข้อมูลประกอบ!$F94=DATA!$A$4,DATA!$D$4,IF(ตย.ข้อมูลประกอบ!$F94=DATA!$A$5,DATA!$D$5,IF(ตย.ข้อมูลประกอบ!$F94=DATA!$A$6,DATA!$D$6,IF(ตย.ข้อมูลประกอบ!$F94=DATA!$A$7,DATA!$B$7,IF(ตย.ข้อมูลประกอบ!$F94=DATA!$A$8,DATA!$D$8))))))))</f>
        <v>0</v>
      </c>
      <c r="V94" s="24">
        <f>IF($F94=DATA!$A$1,DATA!$D$1,IF(ตย.ข้อมูลประกอบ!$F94=DATA!$A$2,DATA!$D$2,IF(ตย.ข้อมูลประกอบ!$F94=DATA!$A$3,DATA!$D$3,IF(ตย.ข้อมูลประกอบ!$F94=DATA!$A$4,DATA!$D$4,IF(ตย.ข้อมูลประกอบ!$F94=DATA!$A$5,DATA!$D$5,IF(ตย.ข้อมูลประกอบ!$F94=DATA!$A$6,DATA!$D$6,IF(ตย.ข้อมูลประกอบ!$F94=DATA!$A$7,DATA!$C$7,IF(ตย.ข้อมูลประกอบ!$F94=DATA!$A$8,DATA!$D$8))))))))</f>
        <v>0</v>
      </c>
      <c r="W94" s="30">
        <f t="shared" si="23"/>
        <v>0</v>
      </c>
      <c r="X94" s="25">
        <f t="shared" si="24"/>
        <v>0</v>
      </c>
    </row>
    <row r="95" spans="1:24" ht="48" x14ac:dyDescent="0.8">
      <c r="A95" s="58">
        <v>87</v>
      </c>
      <c r="B95" s="37"/>
      <c r="C95" s="59"/>
      <c r="D95" s="59"/>
      <c r="E95" s="37"/>
      <c r="F95" s="52" t="s">
        <v>64</v>
      </c>
      <c r="G95" s="60"/>
      <c r="H95" s="24">
        <f t="shared" si="16"/>
        <v>0</v>
      </c>
      <c r="I95" s="24">
        <f t="shared" si="15"/>
        <v>0</v>
      </c>
      <c r="J95" s="24">
        <f t="shared" si="17"/>
        <v>0</v>
      </c>
      <c r="K95" s="24">
        <f t="shared" si="18"/>
        <v>0</v>
      </c>
      <c r="L95" s="26">
        <f t="shared" si="19"/>
        <v>0</v>
      </c>
      <c r="M95" s="24">
        <f>IF(F95=DATA!$A$1,DATA!$D$1,IF(ตย.ข้อมูลประกอบ!F95=DATA!$A$2,DATA!$D$2,IF(ตย.ข้อมูลประกอบ!F95=DATA!$A$3,DATA!$D$3,IF(ตย.ข้อมูลประกอบ!F95=DATA!$A$4,DATA!$D$4,IF(ตย.ข้อมูลประกอบ!F95=DATA!$A$5,DATA!$B$5,IF(ตย.ข้อมูลประกอบ!F95=DATA!$A$6,DATA!$D$6,IF(ตย.ข้อมูลประกอบ!F95=DATA!$A$7,DATA!$D$7,IF(ตย.ข้อมูลประกอบ!F95=DATA!$A$8,DATA!$D$8))))))))</f>
        <v>0</v>
      </c>
      <c r="N95" s="27">
        <f t="shared" si="20"/>
        <v>0</v>
      </c>
      <c r="O95" s="28">
        <f>IF(F95=DATA!$A$1,DATA!$C$1,IF(ตย.ข้อมูลประกอบ!F95=DATA!$A$2,DATA!$C$2,IF(ตย.ข้อมูลประกอบ!F95=DATA!$A$3,DATA!$C$3,IF(ตย.ข้อมูลประกอบ!F95=DATA!$A$4,DATA!$C$4,IF(ตย.ข้อมูลประกอบ!F95=DATA!$A$5,DATA!$C$5,IF(ตย.ข้อมูลประกอบ!F95=DATA!$A$6,DATA!$D$6,IF(ตย.ข้อมูลประกอบ!F95=DATA!$A$7,DATA!$D$7,IF(ตย.ข้อมูลประกอบ!F95=DATA!$A$8,DATA!$B$8))))))))</f>
        <v>0</v>
      </c>
      <c r="P95" s="28">
        <f t="shared" si="21"/>
        <v>0</v>
      </c>
      <c r="Q95" s="24">
        <f>IF($F95=DATA!$A$1,DATA!$D$1,IF(ตย.ข้อมูลประกอบ!$F95=DATA!$A$2,DATA!$D$2,IF(ตย.ข้อมูลประกอบ!$F95=DATA!$A$3,DATA!$D$3,IF(ตย.ข้อมูลประกอบ!$F95=DATA!$A$4,DATA!$D$4,IF(ตย.ข้อมูลประกอบ!$F95=DATA!$A$5,DATA!$D$5,IF(ตย.ข้อมูลประกอบ!$F95=DATA!$A$6,DATA!$B$6,IF(ตย.ข้อมูลประกอบ!$F95=DATA!$A$7,DATA!$D$7,IF(ตย.ข้อมูลประกอบ!$F95=DATA!$A$8,DATA!$D$8))))))))</f>
        <v>0</v>
      </c>
      <c r="R95" s="24">
        <f>IF($F95=DATA!$A$1,DATA!$D$1,IF(ตย.ข้อมูลประกอบ!$F95=DATA!$A$2,DATA!$D$2,IF(ตย.ข้อมูลประกอบ!$F95=DATA!$A$3,DATA!$D$3,IF(ตย.ข้อมูลประกอบ!$F95=DATA!$A$4,DATA!$D$4,IF(ตย.ข้อมูลประกอบ!$F95=DATA!$A$5,DATA!$D$5,IF(ตย.ข้อมูลประกอบ!$F95=DATA!$A$6,DATA!$C$6,IF(ตย.ข้อมูลประกอบ!$F95=DATA!$A$7,DATA!$D$7,IF(ตย.ข้อมูลประกอบ!$F95=DATA!$A$8,DATA!$D$8))))))))</f>
        <v>0</v>
      </c>
      <c r="S95" s="24">
        <f>IF($F95=DATA!$A$1,DATA!$D$1,IF(ตย.ข้อมูลประกอบ!$F95=DATA!$A$2,DATA!$D$2,IF(ตย.ข้อมูลประกอบ!$F95=DATA!$A$3,DATA!$D$3,IF(ตย.ข้อมูลประกอบ!$F95=DATA!$A$4,DATA!$D$4,IF(ตย.ข้อมูลประกอบ!$F95=DATA!$A$5,DATA!$D$5,IF(ตย.ข้อมูลประกอบ!$F95=DATA!$A$6,DATA!$E$6,IF(ตย.ข้อมูลประกอบ!$F95=DATA!$A$7,DATA!$D$7,IF(ตย.ข้อมูลประกอบ!$F95=DATA!$A$8,DATA!$D$8))))))))</f>
        <v>0</v>
      </c>
      <c r="T95" s="29">
        <f t="shared" si="22"/>
        <v>0</v>
      </c>
      <c r="U95" s="24">
        <f>IF($F95=DATA!$A$1,DATA!$D$1,IF(ตย.ข้อมูลประกอบ!$F95=DATA!$A$2,DATA!$D$2,IF(ตย.ข้อมูลประกอบ!$F95=DATA!$A$3,DATA!$D$3,IF(ตย.ข้อมูลประกอบ!$F95=DATA!$A$4,DATA!$D$4,IF(ตย.ข้อมูลประกอบ!$F95=DATA!$A$5,DATA!$D$5,IF(ตย.ข้อมูลประกอบ!$F95=DATA!$A$6,DATA!$D$6,IF(ตย.ข้อมูลประกอบ!$F95=DATA!$A$7,DATA!$B$7,IF(ตย.ข้อมูลประกอบ!$F95=DATA!$A$8,DATA!$D$8))))))))</f>
        <v>0</v>
      </c>
      <c r="V95" s="24">
        <f>IF($F95=DATA!$A$1,DATA!$D$1,IF(ตย.ข้อมูลประกอบ!$F95=DATA!$A$2,DATA!$D$2,IF(ตย.ข้อมูลประกอบ!$F95=DATA!$A$3,DATA!$D$3,IF(ตย.ข้อมูลประกอบ!$F95=DATA!$A$4,DATA!$D$4,IF(ตย.ข้อมูลประกอบ!$F95=DATA!$A$5,DATA!$D$5,IF(ตย.ข้อมูลประกอบ!$F95=DATA!$A$6,DATA!$D$6,IF(ตย.ข้อมูลประกอบ!$F95=DATA!$A$7,DATA!$C$7,IF(ตย.ข้อมูลประกอบ!$F95=DATA!$A$8,DATA!$D$8))))))))</f>
        <v>0</v>
      </c>
      <c r="W95" s="30">
        <f t="shared" si="23"/>
        <v>0</v>
      </c>
      <c r="X95" s="25">
        <f t="shared" si="24"/>
        <v>0</v>
      </c>
    </row>
    <row r="96" spans="1:24" ht="48" x14ac:dyDescent="0.8">
      <c r="A96" s="58">
        <v>88</v>
      </c>
      <c r="B96" s="37"/>
      <c r="C96" s="59"/>
      <c r="D96" s="59"/>
      <c r="E96" s="37"/>
      <c r="F96" s="52" t="s">
        <v>64</v>
      </c>
      <c r="G96" s="60"/>
      <c r="H96" s="24">
        <f t="shared" si="16"/>
        <v>0</v>
      </c>
      <c r="I96" s="24">
        <f t="shared" si="15"/>
        <v>0</v>
      </c>
      <c r="J96" s="24">
        <f t="shared" si="17"/>
        <v>0</v>
      </c>
      <c r="K96" s="24">
        <f t="shared" si="18"/>
        <v>0</v>
      </c>
      <c r="L96" s="26">
        <f t="shared" si="19"/>
        <v>0</v>
      </c>
      <c r="M96" s="24">
        <f>IF(F96=DATA!$A$1,DATA!$D$1,IF(ตย.ข้อมูลประกอบ!F96=DATA!$A$2,DATA!$D$2,IF(ตย.ข้อมูลประกอบ!F96=DATA!$A$3,DATA!$D$3,IF(ตย.ข้อมูลประกอบ!F96=DATA!$A$4,DATA!$D$4,IF(ตย.ข้อมูลประกอบ!F96=DATA!$A$5,DATA!$B$5,IF(ตย.ข้อมูลประกอบ!F96=DATA!$A$6,DATA!$D$6,IF(ตย.ข้อมูลประกอบ!F96=DATA!$A$7,DATA!$D$7,IF(ตย.ข้อมูลประกอบ!F96=DATA!$A$8,DATA!$D$8))))))))</f>
        <v>0</v>
      </c>
      <c r="N96" s="27">
        <f t="shared" si="20"/>
        <v>0</v>
      </c>
      <c r="O96" s="28">
        <f>IF(F96=DATA!$A$1,DATA!$C$1,IF(ตย.ข้อมูลประกอบ!F96=DATA!$A$2,DATA!$C$2,IF(ตย.ข้อมูลประกอบ!F96=DATA!$A$3,DATA!$C$3,IF(ตย.ข้อมูลประกอบ!F96=DATA!$A$4,DATA!$C$4,IF(ตย.ข้อมูลประกอบ!F96=DATA!$A$5,DATA!$C$5,IF(ตย.ข้อมูลประกอบ!F96=DATA!$A$6,DATA!$D$6,IF(ตย.ข้อมูลประกอบ!F96=DATA!$A$7,DATA!$D$7,IF(ตย.ข้อมูลประกอบ!F96=DATA!$A$8,DATA!$B$8))))))))</f>
        <v>0</v>
      </c>
      <c r="P96" s="28">
        <f t="shared" si="21"/>
        <v>0</v>
      </c>
      <c r="Q96" s="24">
        <f>IF($F96=DATA!$A$1,DATA!$D$1,IF(ตย.ข้อมูลประกอบ!$F96=DATA!$A$2,DATA!$D$2,IF(ตย.ข้อมูลประกอบ!$F96=DATA!$A$3,DATA!$D$3,IF(ตย.ข้อมูลประกอบ!$F96=DATA!$A$4,DATA!$D$4,IF(ตย.ข้อมูลประกอบ!$F96=DATA!$A$5,DATA!$D$5,IF(ตย.ข้อมูลประกอบ!$F96=DATA!$A$6,DATA!$B$6,IF(ตย.ข้อมูลประกอบ!$F96=DATA!$A$7,DATA!$D$7,IF(ตย.ข้อมูลประกอบ!$F96=DATA!$A$8,DATA!$D$8))))))))</f>
        <v>0</v>
      </c>
      <c r="R96" s="24">
        <f>IF($F96=DATA!$A$1,DATA!$D$1,IF(ตย.ข้อมูลประกอบ!$F96=DATA!$A$2,DATA!$D$2,IF(ตย.ข้อมูลประกอบ!$F96=DATA!$A$3,DATA!$D$3,IF(ตย.ข้อมูลประกอบ!$F96=DATA!$A$4,DATA!$D$4,IF(ตย.ข้อมูลประกอบ!$F96=DATA!$A$5,DATA!$D$5,IF(ตย.ข้อมูลประกอบ!$F96=DATA!$A$6,DATA!$C$6,IF(ตย.ข้อมูลประกอบ!$F96=DATA!$A$7,DATA!$D$7,IF(ตย.ข้อมูลประกอบ!$F96=DATA!$A$8,DATA!$D$8))))))))</f>
        <v>0</v>
      </c>
      <c r="S96" s="24">
        <f>IF($F96=DATA!$A$1,DATA!$D$1,IF(ตย.ข้อมูลประกอบ!$F96=DATA!$A$2,DATA!$D$2,IF(ตย.ข้อมูลประกอบ!$F96=DATA!$A$3,DATA!$D$3,IF(ตย.ข้อมูลประกอบ!$F96=DATA!$A$4,DATA!$D$4,IF(ตย.ข้อมูลประกอบ!$F96=DATA!$A$5,DATA!$D$5,IF(ตย.ข้อมูลประกอบ!$F96=DATA!$A$6,DATA!$E$6,IF(ตย.ข้อมูลประกอบ!$F96=DATA!$A$7,DATA!$D$7,IF(ตย.ข้อมูลประกอบ!$F96=DATA!$A$8,DATA!$D$8))))))))</f>
        <v>0</v>
      </c>
      <c r="T96" s="29">
        <f t="shared" si="22"/>
        <v>0</v>
      </c>
      <c r="U96" s="24">
        <f>IF($F96=DATA!$A$1,DATA!$D$1,IF(ตย.ข้อมูลประกอบ!$F96=DATA!$A$2,DATA!$D$2,IF(ตย.ข้อมูลประกอบ!$F96=DATA!$A$3,DATA!$D$3,IF(ตย.ข้อมูลประกอบ!$F96=DATA!$A$4,DATA!$D$4,IF(ตย.ข้อมูลประกอบ!$F96=DATA!$A$5,DATA!$D$5,IF(ตย.ข้อมูลประกอบ!$F96=DATA!$A$6,DATA!$D$6,IF(ตย.ข้อมูลประกอบ!$F96=DATA!$A$7,DATA!$B$7,IF(ตย.ข้อมูลประกอบ!$F96=DATA!$A$8,DATA!$D$8))))))))</f>
        <v>0</v>
      </c>
      <c r="V96" s="24">
        <f>IF($F96=DATA!$A$1,DATA!$D$1,IF(ตย.ข้อมูลประกอบ!$F96=DATA!$A$2,DATA!$D$2,IF(ตย.ข้อมูลประกอบ!$F96=DATA!$A$3,DATA!$D$3,IF(ตย.ข้อมูลประกอบ!$F96=DATA!$A$4,DATA!$D$4,IF(ตย.ข้อมูลประกอบ!$F96=DATA!$A$5,DATA!$D$5,IF(ตย.ข้อมูลประกอบ!$F96=DATA!$A$6,DATA!$D$6,IF(ตย.ข้อมูลประกอบ!$F96=DATA!$A$7,DATA!$C$7,IF(ตย.ข้อมูลประกอบ!$F96=DATA!$A$8,DATA!$D$8))))))))</f>
        <v>0</v>
      </c>
      <c r="W96" s="30">
        <f t="shared" si="23"/>
        <v>0</v>
      </c>
      <c r="X96" s="25">
        <f t="shared" si="24"/>
        <v>0</v>
      </c>
    </row>
    <row r="97" spans="1:24" ht="48" x14ac:dyDescent="0.8">
      <c r="A97" s="58">
        <v>89</v>
      </c>
      <c r="B97" s="37"/>
      <c r="C97" s="59"/>
      <c r="D97" s="59"/>
      <c r="E97" s="37"/>
      <c r="F97" s="52" t="s">
        <v>64</v>
      </c>
      <c r="G97" s="60"/>
      <c r="H97" s="24">
        <f t="shared" si="16"/>
        <v>0</v>
      </c>
      <c r="I97" s="24">
        <f t="shared" si="15"/>
        <v>0</v>
      </c>
      <c r="J97" s="24">
        <f t="shared" si="17"/>
        <v>0</v>
      </c>
      <c r="K97" s="24">
        <f t="shared" si="18"/>
        <v>0</v>
      </c>
      <c r="L97" s="26">
        <f t="shared" si="19"/>
        <v>0</v>
      </c>
      <c r="M97" s="24">
        <f>IF(F97=DATA!$A$1,DATA!$D$1,IF(ตย.ข้อมูลประกอบ!F97=DATA!$A$2,DATA!$D$2,IF(ตย.ข้อมูลประกอบ!F97=DATA!$A$3,DATA!$D$3,IF(ตย.ข้อมูลประกอบ!F97=DATA!$A$4,DATA!$D$4,IF(ตย.ข้อมูลประกอบ!F97=DATA!$A$5,DATA!$B$5,IF(ตย.ข้อมูลประกอบ!F97=DATA!$A$6,DATA!$D$6,IF(ตย.ข้อมูลประกอบ!F97=DATA!$A$7,DATA!$D$7,IF(ตย.ข้อมูลประกอบ!F97=DATA!$A$8,DATA!$D$8))))))))</f>
        <v>0</v>
      </c>
      <c r="N97" s="27">
        <f t="shared" si="20"/>
        <v>0</v>
      </c>
      <c r="O97" s="28">
        <f>IF(F97=DATA!$A$1,DATA!$C$1,IF(ตย.ข้อมูลประกอบ!F97=DATA!$A$2,DATA!$C$2,IF(ตย.ข้อมูลประกอบ!F97=DATA!$A$3,DATA!$C$3,IF(ตย.ข้อมูลประกอบ!F97=DATA!$A$4,DATA!$C$4,IF(ตย.ข้อมูลประกอบ!F97=DATA!$A$5,DATA!$C$5,IF(ตย.ข้อมูลประกอบ!F97=DATA!$A$6,DATA!$D$6,IF(ตย.ข้อมูลประกอบ!F97=DATA!$A$7,DATA!$D$7,IF(ตย.ข้อมูลประกอบ!F97=DATA!$A$8,DATA!$B$8))))))))</f>
        <v>0</v>
      </c>
      <c r="P97" s="28">
        <f t="shared" si="21"/>
        <v>0</v>
      </c>
      <c r="Q97" s="24">
        <f>IF($F97=DATA!$A$1,DATA!$D$1,IF(ตย.ข้อมูลประกอบ!$F97=DATA!$A$2,DATA!$D$2,IF(ตย.ข้อมูลประกอบ!$F97=DATA!$A$3,DATA!$D$3,IF(ตย.ข้อมูลประกอบ!$F97=DATA!$A$4,DATA!$D$4,IF(ตย.ข้อมูลประกอบ!$F97=DATA!$A$5,DATA!$D$5,IF(ตย.ข้อมูลประกอบ!$F97=DATA!$A$6,DATA!$B$6,IF(ตย.ข้อมูลประกอบ!$F97=DATA!$A$7,DATA!$D$7,IF(ตย.ข้อมูลประกอบ!$F97=DATA!$A$8,DATA!$D$8))))))))</f>
        <v>0</v>
      </c>
      <c r="R97" s="24">
        <f>IF($F97=DATA!$A$1,DATA!$D$1,IF(ตย.ข้อมูลประกอบ!$F97=DATA!$A$2,DATA!$D$2,IF(ตย.ข้อมูลประกอบ!$F97=DATA!$A$3,DATA!$D$3,IF(ตย.ข้อมูลประกอบ!$F97=DATA!$A$4,DATA!$D$4,IF(ตย.ข้อมูลประกอบ!$F97=DATA!$A$5,DATA!$D$5,IF(ตย.ข้อมูลประกอบ!$F97=DATA!$A$6,DATA!$C$6,IF(ตย.ข้อมูลประกอบ!$F97=DATA!$A$7,DATA!$D$7,IF(ตย.ข้อมูลประกอบ!$F97=DATA!$A$8,DATA!$D$8))))))))</f>
        <v>0</v>
      </c>
      <c r="S97" s="24">
        <f>IF($F97=DATA!$A$1,DATA!$D$1,IF(ตย.ข้อมูลประกอบ!$F97=DATA!$A$2,DATA!$D$2,IF(ตย.ข้อมูลประกอบ!$F97=DATA!$A$3,DATA!$D$3,IF(ตย.ข้อมูลประกอบ!$F97=DATA!$A$4,DATA!$D$4,IF(ตย.ข้อมูลประกอบ!$F97=DATA!$A$5,DATA!$D$5,IF(ตย.ข้อมูลประกอบ!$F97=DATA!$A$6,DATA!$E$6,IF(ตย.ข้อมูลประกอบ!$F97=DATA!$A$7,DATA!$D$7,IF(ตย.ข้อมูลประกอบ!$F97=DATA!$A$8,DATA!$D$8))))))))</f>
        <v>0</v>
      </c>
      <c r="T97" s="29">
        <f t="shared" si="22"/>
        <v>0</v>
      </c>
      <c r="U97" s="24">
        <f>IF($F97=DATA!$A$1,DATA!$D$1,IF(ตย.ข้อมูลประกอบ!$F97=DATA!$A$2,DATA!$D$2,IF(ตย.ข้อมูลประกอบ!$F97=DATA!$A$3,DATA!$D$3,IF(ตย.ข้อมูลประกอบ!$F97=DATA!$A$4,DATA!$D$4,IF(ตย.ข้อมูลประกอบ!$F97=DATA!$A$5,DATA!$D$5,IF(ตย.ข้อมูลประกอบ!$F97=DATA!$A$6,DATA!$D$6,IF(ตย.ข้อมูลประกอบ!$F97=DATA!$A$7,DATA!$B$7,IF(ตย.ข้อมูลประกอบ!$F97=DATA!$A$8,DATA!$D$8))))))))</f>
        <v>0</v>
      </c>
      <c r="V97" s="24">
        <f>IF($F97=DATA!$A$1,DATA!$D$1,IF(ตย.ข้อมูลประกอบ!$F97=DATA!$A$2,DATA!$D$2,IF(ตย.ข้อมูลประกอบ!$F97=DATA!$A$3,DATA!$D$3,IF(ตย.ข้อมูลประกอบ!$F97=DATA!$A$4,DATA!$D$4,IF(ตย.ข้อมูลประกอบ!$F97=DATA!$A$5,DATA!$D$5,IF(ตย.ข้อมูลประกอบ!$F97=DATA!$A$6,DATA!$D$6,IF(ตย.ข้อมูลประกอบ!$F97=DATA!$A$7,DATA!$C$7,IF(ตย.ข้อมูลประกอบ!$F97=DATA!$A$8,DATA!$D$8))))))))</f>
        <v>0</v>
      </c>
      <c r="W97" s="30">
        <f t="shared" si="23"/>
        <v>0</v>
      </c>
      <c r="X97" s="25">
        <f t="shared" si="24"/>
        <v>0</v>
      </c>
    </row>
    <row r="98" spans="1:24" ht="48" x14ac:dyDescent="0.8">
      <c r="A98" s="58">
        <v>90</v>
      </c>
      <c r="B98" s="37"/>
      <c r="C98" s="59"/>
      <c r="D98" s="59"/>
      <c r="E98" s="37"/>
      <c r="F98" s="52" t="s">
        <v>64</v>
      </c>
      <c r="G98" s="60"/>
      <c r="H98" s="24">
        <f t="shared" si="16"/>
        <v>0</v>
      </c>
      <c r="I98" s="24">
        <f t="shared" si="15"/>
        <v>0</v>
      </c>
      <c r="J98" s="24">
        <f t="shared" si="17"/>
        <v>0</v>
      </c>
      <c r="K98" s="24">
        <f t="shared" si="18"/>
        <v>0</v>
      </c>
      <c r="L98" s="26">
        <f t="shared" si="19"/>
        <v>0</v>
      </c>
      <c r="M98" s="24">
        <f>IF(F98=DATA!$A$1,DATA!$D$1,IF(ตย.ข้อมูลประกอบ!F98=DATA!$A$2,DATA!$D$2,IF(ตย.ข้อมูลประกอบ!F98=DATA!$A$3,DATA!$D$3,IF(ตย.ข้อมูลประกอบ!F98=DATA!$A$4,DATA!$D$4,IF(ตย.ข้อมูลประกอบ!F98=DATA!$A$5,DATA!$B$5,IF(ตย.ข้อมูลประกอบ!F98=DATA!$A$6,DATA!$D$6,IF(ตย.ข้อมูลประกอบ!F98=DATA!$A$7,DATA!$D$7,IF(ตย.ข้อมูลประกอบ!F98=DATA!$A$8,DATA!$D$8))))))))</f>
        <v>0</v>
      </c>
      <c r="N98" s="27">
        <f t="shared" si="20"/>
        <v>0</v>
      </c>
      <c r="O98" s="28">
        <f>IF(F98=DATA!$A$1,DATA!$C$1,IF(ตย.ข้อมูลประกอบ!F98=DATA!$A$2,DATA!$C$2,IF(ตย.ข้อมูลประกอบ!F98=DATA!$A$3,DATA!$C$3,IF(ตย.ข้อมูลประกอบ!F98=DATA!$A$4,DATA!$C$4,IF(ตย.ข้อมูลประกอบ!F98=DATA!$A$5,DATA!$C$5,IF(ตย.ข้อมูลประกอบ!F98=DATA!$A$6,DATA!$D$6,IF(ตย.ข้อมูลประกอบ!F98=DATA!$A$7,DATA!$D$7,IF(ตย.ข้อมูลประกอบ!F98=DATA!$A$8,DATA!$B$8))))))))</f>
        <v>0</v>
      </c>
      <c r="P98" s="28">
        <f t="shared" si="21"/>
        <v>0</v>
      </c>
      <c r="Q98" s="24">
        <f>IF($F98=DATA!$A$1,DATA!$D$1,IF(ตย.ข้อมูลประกอบ!$F98=DATA!$A$2,DATA!$D$2,IF(ตย.ข้อมูลประกอบ!$F98=DATA!$A$3,DATA!$D$3,IF(ตย.ข้อมูลประกอบ!$F98=DATA!$A$4,DATA!$D$4,IF(ตย.ข้อมูลประกอบ!$F98=DATA!$A$5,DATA!$D$5,IF(ตย.ข้อมูลประกอบ!$F98=DATA!$A$6,DATA!$B$6,IF(ตย.ข้อมูลประกอบ!$F98=DATA!$A$7,DATA!$D$7,IF(ตย.ข้อมูลประกอบ!$F98=DATA!$A$8,DATA!$D$8))))))))</f>
        <v>0</v>
      </c>
      <c r="R98" s="24">
        <f>IF($F98=DATA!$A$1,DATA!$D$1,IF(ตย.ข้อมูลประกอบ!$F98=DATA!$A$2,DATA!$D$2,IF(ตย.ข้อมูลประกอบ!$F98=DATA!$A$3,DATA!$D$3,IF(ตย.ข้อมูลประกอบ!$F98=DATA!$A$4,DATA!$D$4,IF(ตย.ข้อมูลประกอบ!$F98=DATA!$A$5,DATA!$D$5,IF(ตย.ข้อมูลประกอบ!$F98=DATA!$A$6,DATA!$C$6,IF(ตย.ข้อมูลประกอบ!$F98=DATA!$A$7,DATA!$D$7,IF(ตย.ข้อมูลประกอบ!$F98=DATA!$A$8,DATA!$D$8))))))))</f>
        <v>0</v>
      </c>
      <c r="S98" s="24">
        <f>IF($F98=DATA!$A$1,DATA!$D$1,IF(ตย.ข้อมูลประกอบ!$F98=DATA!$A$2,DATA!$D$2,IF(ตย.ข้อมูลประกอบ!$F98=DATA!$A$3,DATA!$D$3,IF(ตย.ข้อมูลประกอบ!$F98=DATA!$A$4,DATA!$D$4,IF(ตย.ข้อมูลประกอบ!$F98=DATA!$A$5,DATA!$D$5,IF(ตย.ข้อมูลประกอบ!$F98=DATA!$A$6,DATA!$E$6,IF(ตย.ข้อมูลประกอบ!$F98=DATA!$A$7,DATA!$D$7,IF(ตย.ข้อมูลประกอบ!$F98=DATA!$A$8,DATA!$D$8))))))))</f>
        <v>0</v>
      </c>
      <c r="T98" s="29">
        <f t="shared" si="22"/>
        <v>0</v>
      </c>
      <c r="U98" s="24">
        <f>IF($F98=DATA!$A$1,DATA!$D$1,IF(ตย.ข้อมูลประกอบ!$F98=DATA!$A$2,DATA!$D$2,IF(ตย.ข้อมูลประกอบ!$F98=DATA!$A$3,DATA!$D$3,IF(ตย.ข้อมูลประกอบ!$F98=DATA!$A$4,DATA!$D$4,IF(ตย.ข้อมูลประกอบ!$F98=DATA!$A$5,DATA!$D$5,IF(ตย.ข้อมูลประกอบ!$F98=DATA!$A$6,DATA!$D$6,IF(ตย.ข้อมูลประกอบ!$F98=DATA!$A$7,DATA!$B$7,IF(ตย.ข้อมูลประกอบ!$F98=DATA!$A$8,DATA!$D$8))))))))</f>
        <v>0</v>
      </c>
      <c r="V98" s="24">
        <f>IF($F98=DATA!$A$1,DATA!$D$1,IF(ตย.ข้อมูลประกอบ!$F98=DATA!$A$2,DATA!$D$2,IF(ตย.ข้อมูลประกอบ!$F98=DATA!$A$3,DATA!$D$3,IF(ตย.ข้อมูลประกอบ!$F98=DATA!$A$4,DATA!$D$4,IF(ตย.ข้อมูลประกอบ!$F98=DATA!$A$5,DATA!$D$5,IF(ตย.ข้อมูลประกอบ!$F98=DATA!$A$6,DATA!$D$6,IF(ตย.ข้อมูลประกอบ!$F98=DATA!$A$7,DATA!$C$7,IF(ตย.ข้อมูลประกอบ!$F98=DATA!$A$8,DATA!$D$8))))))))</f>
        <v>0</v>
      </c>
      <c r="W98" s="30">
        <f t="shared" si="23"/>
        <v>0</v>
      </c>
      <c r="X98" s="25">
        <f t="shared" si="24"/>
        <v>0</v>
      </c>
    </row>
    <row r="99" spans="1:24" ht="48" x14ac:dyDescent="0.8">
      <c r="A99" s="58">
        <v>91</v>
      </c>
      <c r="B99" s="37"/>
      <c r="C99" s="59"/>
      <c r="D99" s="59"/>
      <c r="E99" s="37"/>
      <c r="F99" s="52" t="s">
        <v>64</v>
      </c>
      <c r="G99" s="60"/>
      <c r="H99" s="24">
        <f t="shared" si="16"/>
        <v>0</v>
      </c>
      <c r="I99" s="24">
        <f t="shared" si="15"/>
        <v>0</v>
      </c>
      <c r="J99" s="24">
        <f t="shared" si="17"/>
        <v>0</v>
      </c>
      <c r="K99" s="24">
        <f t="shared" si="18"/>
        <v>0</v>
      </c>
      <c r="L99" s="26">
        <f t="shared" si="19"/>
        <v>0</v>
      </c>
      <c r="M99" s="24">
        <f>IF(F99=DATA!$A$1,DATA!$D$1,IF(ตย.ข้อมูลประกอบ!F99=DATA!$A$2,DATA!$D$2,IF(ตย.ข้อมูลประกอบ!F99=DATA!$A$3,DATA!$D$3,IF(ตย.ข้อมูลประกอบ!F99=DATA!$A$4,DATA!$D$4,IF(ตย.ข้อมูลประกอบ!F99=DATA!$A$5,DATA!$B$5,IF(ตย.ข้อมูลประกอบ!F99=DATA!$A$6,DATA!$D$6,IF(ตย.ข้อมูลประกอบ!F99=DATA!$A$7,DATA!$D$7,IF(ตย.ข้อมูลประกอบ!F99=DATA!$A$8,DATA!$D$8))))))))</f>
        <v>0</v>
      </c>
      <c r="N99" s="27">
        <f t="shared" si="20"/>
        <v>0</v>
      </c>
      <c r="O99" s="28">
        <f>IF(F99=DATA!$A$1,DATA!$C$1,IF(ตย.ข้อมูลประกอบ!F99=DATA!$A$2,DATA!$C$2,IF(ตย.ข้อมูลประกอบ!F99=DATA!$A$3,DATA!$C$3,IF(ตย.ข้อมูลประกอบ!F99=DATA!$A$4,DATA!$C$4,IF(ตย.ข้อมูลประกอบ!F99=DATA!$A$5,DATA!$C$5,IF(ตย.ข้อมูลประกอบ!F99=DATA!$A$6,DATA!$D$6,IF(ตย.ข้อมูลประกอบ!F99=DATA!$A$7,DATA!$D$7,IF(ตย.ข้อมูลประกอบ!F99=DATA!$A$8,DATA!$B$8))))))))</f>
        <v>0</v>
      </c>
      <c r="P99" s="28">
        <f t="shared" si="21"/>
        <v>0</v>
      </c>
      <c r="Q99" s="24">
        <f>IF($F99=DATA!$A$1,DATA!$D$1,IF(ตย.ข้อมูลประกอบ!$F99=DATA!$A$2,DATA!$D$2,IF(ตย.ข้อมูลประกอบ!$F99=DATA!$A$3,DATA!$D$3,IF(ตย.ข้อมูลประกอบ!$F99=DATA!$A$4,DATA!$D$4,IF(ตย.ข้อมูลประกอบ!$F99=DATA!$A$5,DATA!$D$5,IF(ตย.ข้อมูลประกอบ!$F99=DATA!$A$6,DATA!$B$6,IF(ตย.ข้อมูลประกอบ!$F99=DATA!$A$7,DATA!$D$7,IF(ตย.ข้อมูลประกอบ!$F99=DATA!$A$8,DATA!$D$8))))))))</f>
        <v>0</v>
      </c>
      <c r="R99" s="24">
        <f>IF($F99=DATA!$A$1,DATA!$D$1,IF(ตย.ข้อมูลประกอบ!$F99=DATA!$A$2,DATA!$D$2,IF(ตย.ข้อมูลประกอบ!$F99=DATA!$A$3,DATA!$D$3,IF(ตย.ข้อมูลประกอบ!$F99=DATA!$A$4,DATA!$D$4,IF(ตย.ข้อมูลประกอบ!$F99=DATA!$A$5,DATA!$D$5,IF(ตย.ข้อมูลประกอบ!$F99=DATA!$A$6,DATA!$C$6,IF(ตย.ข้อมูลประกอบ!$F99=DATA!$A$7,DATA!$D$7,IF(ตย.ข้อมูลประกอบ!$F99=DATA!$A$8,DATA!$D$8))))))))</f>
        <v>0</v>
      </c>
      <c r="S99" s="24">
        <f>IF($F99=DATA!$A$1,DATA!$D$1,IF(ตย.ข้อมูลประกอบ!$F99=DATA!$A$2,DATA!$D$2,IF(ตย.ข้อมูลประกอบ!$F99=DATA!$A$3,DATA!$D$3,IF(ตย.ข้อมูลประกอบ!$F99=DATA!$A$4,DATA!$D$4,IF(ตย.ข้อมูลประกอบ!$F99=DATA!$A$5,DATA!$D$5,IF(ตย.ข้อมูลประกอบ!$F99=DATA!$A$6,DATA!$E$6,IF(ตย.ข้อมูลประกอบ!$F99=DATA!$A$7,DATA!$D$7,IF(ตย.ข้อมูลประกอบ!$F99=DATA!$A$8,DATA!$D$8))))))))</f>
        <v>0</v>
      </c>
      <c r="T99" s="29">
        <f t="shared" si="22"/>
        <v>0</v>
      </c>
      <c r="U99" s="24">
        <f>IF($F99=DATA!$A$1,DATA!$D$1,IF(ตย.ข้อมูลประกอบ!$F99=DATA!$A$2,DATA!$D$2,IF(ตย.ข้อมูลประกอบ!$F99=DATA!$A$3,DATA!$D$3,IF(ตย.ข้อมูลประกอบ!$F99=DATA!$A$4,DATA!$D$4,IF(ตย.ข้อมูลประกอบ!$F99=DATA!$A$5,DATA!$D$5,IF(ตย.ข้อมูลประกอบ!$F99=DATA!$A$6,DATA!$D$6,IF(ตย.ข้อมูลประกอบ!$F99=DATA!$A$7,DATA!$B$7,IF(ตย.ข้อมูลประกอบ!$F99=DATA!$A$8,DATA!$D$8))))))))</f>
        <v>0</v>
      </c>
      <c r="V99" s="24">
        <f>IF($F99=DATA!$A$1,DATA!$D$1,IF(ตย.ข้อมูลประกอบ!$F99=DATA!$A$2,DATA!$D$2,IF(ตย.ข้อมูลประกอบ!$F99=DATA!$A$3,DATA!$D$3,IF(ตย.ข้อมูลประกอบ!$F99=DATA!$A$4,DATA!$D$4,IF(ตย.ข้อมูลประกอบ!$F99=DATA!$A$5,DATA!$D$5,IF(ตย.ข้อมูลประกอบ!$F99=DATA!$A$6,DATA!$D$6,IF(ตย.ข้อมูลประกอบ!$F99=DATA!$A$7,DATA!$C$7,IF(ตย.ข้อมูลประกอบ!$F99=DATA!$A$8,DATA!$D$8))))))))</f>
        <v>0</v>
      </c>
      <c r="W99" s="30">
        <f t="shared" si="23"/>
        <v>0</v>
      </c>
      <c r="X99" s="25">
        <f t="shared" si="24"/>
        <v>0</v>
      </c>
    </row>
    <row r="100" spans="1:24" ht="48" x14ac:dyDescent="0.8">
      <c r="A100" s="58">
        <v>92</v>
      </c>
      <c r="B100" s="37"/>
      <c r="C100" s="59"/>
      <c r="D100" s="59"/>
      <c r="E100" s="37"/>
      <c r="F100" s="52" t="s">
        <v>64</v>
      </c>
      <c r="G100" s="60"/>
      <c r="H100" s="24">
        <f t="shared" si="16"/>
        <v>0</v>
      </c>
      <c r="I100" s="24">
        <f t="shared" si="15"/>
        <v>0</v>
      </c>
      <c r="J100" s="24">
        <f t="shared" si="17"/>
        <v>0</v>
      </c>
      <c r="K100" s="24">
        <f t="shared" si="18"/>
        <v>0</v>
      </c>
      <c r="L100" s="26">
        <f t="shared" si="19"/>
        <v>0</v>
      </c>
      <c r="M100" s="24">
        <f>IF(F100=DATA!$A$1,DATA!$D$1,IF(ตย.ข้อมูลประกอบ!F100=DATA!$A$2,DATA!$D$2,IF(ตย.ข้อมูลประกอบ!F100=DATA!$A$3,DATA!$D$3,IF(ตย.ข้อมูลประกอบ!F100=DATA!$A$4,DATA!$D$4,IF(ตย.ข้อมูลประกอบ!F100=DATA!$A$5,DATA!$B$5,IF(ตย.ข้อมูลประกอบ!F100=DATA!$A$6,DATA!$D$6,IF(ตย.ข้อมูลประกอบ!F100=DATA!$A$7,DATA!$D$7,IF(ตย.ข้อมูลประกอบ!F100=DATA!$A$8,DATA!$D$8))))))))</f>
        <v>0</v>
      </c>
      <c r="N100" s="27">
        <f t="shared" si="20"/>
        <v>0</v>
      </c>
      <c r="O100" s="28">
        <f>IF(F100=DATA!$A$1,DATA!$C$1,IF(ตย.ข้อมูลประกอบ!F100=DATA!$A$2,DATA!$C$2,IF(ตย.ข้อมูลประกอบ!F100=DATA!$A$3,DATA!$C$3,IF(ตย.ข้อมูลประกอบ!F100=DATA!$A$4,DATA!$C$4,IF(ตย.ข้อมูลประกอบ!F100=DATA!$A$5,DATA!$C$5,IF(ตย.ข้อมูลประกอบ!F100=DATA!$A$6,DATA!$D$6,IF(ตย.ข้อมูลประกอบ!F100=DATA!$A$7,DATA!$D$7,IF(ตย.ข้อมูลประกอบ!F100=DATA!$A$8,DATA!$B$8))))))))</f>
        <v>0</v>
      </c>
      <c r="P100" s="28">
        <f t="shared" si="21"/>
        <v>0</v>
      </c>
      <c r="Q100" s="24">
        <f>IF($F100=DATA!$A$1,DATA!$D$1,IF(ตย.ข้อมูลประกอบ!$F100=DATA!$A$2,DATA!$D$2,IF(ตย.ข้อมูลประกอบ!$F100=DATA!$A$3,DATA!$D$3,IF(ตย.ข้อมูลประกอบ!$F100=DATA!$A$4,DATA!$D$4,IF(ตย.ข้อมูลประกอบ!$F100=DATA!$A$5,DATA!$D$5,IF(ตย.ข้อมูลประกอบ!$F100=DATA!$A$6,DATA!$B$6,IF(ตย.ข้อมูลประกอบ!$F100=DATA!$A$7,DATA!$D$7,IF(ตย.ข้อมูลประกอบ!$F100=DATA!$A$8,DATA!$D$8))))))))</f>
        <v>0</v>
      </c>
      <c r="R100" s="24">
        <f>IF($F100=DATA!$A$1,DATA!$D$1,IF(ตย.ข้อมูลประกอบ!$F100=DATA!$A$2,DATA!$D$2,IF(ตย.ข้อมูลประกอบ!$F100=DATA!$A$3,DATA!$D$3,IF(ตย.ข้อมูลประกอบ!$F100=DATA!$A$4,DATA!$D$4,IF(ตย.ข้อมูลประกอบ!$F100=DATA!$A$5,DATA!$D$5,IF(ตย.ข้อมูลประกอบ!$F100=DATA!$A$6,DATA!$C$6,IF(ตย.ข้อมูลประกอบ!$F100=DATA!$A$7,DATA!$D$7,IF(ตย.ข้อมูลประกอบ!$F100=DATA!$A$8,DATA!$D$8))))))))</f>
        <v>0</v>
      </c>
      <c r="S100" s="24">
        <f>IF($F100=DATA!$A$1,DATA!$D$1,IF(ตย.ข้อมูลประกอบ!$F100=DATA!$A$2,DATA!$D$2,IF(ตย.ข้อมูลประกอบ!$F100=DATA!$A$3,DATA!$D$3,IF(ตย.ข้อมูลประกอบ!$F100=DATA!$A$4,DATA!$D$4,IF(ตย.ข้อมูลประกอบ!$F100=DATA!$A$5,DATA!$D$5,IF(ตย.ข้อมูลประกอบ!$F100=DATA!$A$6,DATA!$E$6,IF(ตย.ข้อมูลประกอบ!$F100=DATA!$A$7,DATA!$D$7,IF(ตย.ข้อมูลประกอบ!$F100=DATA!$A$8,DATA!$D$8))))))))</f>
        <v>0</v>
      </c>
      <c r="T100" s="29">
        <f t="shared" si="22"/>
        <v>0</v>
      </c>
      <c r="U100" s="24">
        <f>IF($F100=DATA!$A$1,DATA!$D$1,IF(ตย.ข้อมูลประกอบ!$F100=DATA!$A$2,DATA!$D$2,IF(ตย.ข้อมูลประกอบ!$F100=DATA!$A$3,DATA!$D$3,IF(ตย.ข้อมูลประกอบ!$F100=DATA!$A$4,DATA!$D$4,IF(ตย.ข้อมูลประกอบ!$F100=DATA!$A$5,DATA!$D$5,IF(ตย.ข้อมูลประกอบ!$F100=DATA!$A$6,DATA!$D$6,IF(ตย.ข้อมูลประกอบ!$F100=DATA!$A$7,DATA!$B$7,IF(ตย.ข้อมูลประกอบ!$F100=DATA!$A$8,DATA!$D$8))))))))</f>
        <v>0</v>
      </c>
      <c r="V100" s="24">
        <f>IF($F100=DATA!$A$1,DATA!$D$1,IF(ตย.ข้อมูลประกอบ!$F100=DATA!$A$2,DATA!$D$2,IF(ตย.ข้อมูลประกอบ!$F100=DATA!$A$3,DATA!$D$3,IF(ตย.ข้อมูลประกอบ!$F100=DATA!$A$4,DATA!$D$4,IF(ตย.ข้อมูลประกอบ!$F100=DATA!$A$5,DATA!$D$5,IF(ตย.ข้อมูลประกอบ!$F100=DATA!$A$6,DATA!$D$6,IF(ตย.ข้อมูลประกอบ!$F100=DATA!$A$7,DATA!$C$7,IF(ตย.ข้อมูลประกอบ!$F100=DATA!$A$8,DATA!$D$8))))))))</f>
        <v>0</v>
      </c>
      <c r="W100" s="30">
        <f t="shared" si="23"/>
        <v>0</v>
      </c>
      <c r="X100" s="25">
        <f t="shared" si="24"/>
        <v>0</v>
      </c>
    </row>
    <row r="101" spans="1:24" ht="48" x14ac:dyDescent="0.8">
      <c r="A101" s="58">
        <v>93</v>
      </c>
      <c r="B101" s="37"/>
      <c r="C101" s="59"/>
      <c r="D101" s="59"/>
      <c r="E101" s="37"/>
      <c r="F101" s="52" t="s">
        <v>64</v>
      </c>
      <c r="G101" s="60"/>
      <c r="H101" s="24">
        <f t="shared" si="16"/>
        <v>0</v>
      </c>
      <c r="I101" s="24">
        <f t="shared" si="15"/>
        <v>0</v>
      </c>
      <c r="J101" s="24">
        <f t="shared" si="17"/>
        <v>0</v>
      </c>
      <c r="K101" s="24">
        <f t="shared" si="18"/>
        <v>0</v>
      </c>
      <c r="L101" s="26">
        <f t="shared" si="19"/>
        <v>0</v>
      </c>
      <c r="M101" s="24">
        <f>IF(F101=DATA!$A$1,DATA!$D$1,IF(ตย.ข้อมูลประกอบ!F101=DATA!$A$2,DATA!$D$2,IF(ตย.ข้อมูลประกอบ!F101=DATA!$A$3,DATA!$D$3,IF(ตย.ข้อมูลประกอบ!F101=DATA!$A$4,DATA!$D$4,IF(ตย.ข้อมูลประกอบ!F101=DATA!$A$5,DATA!$B$5,IF(ตย.ข้อมูลประกอบ!F101=DATA!$A$6,DATA!$D$6,IF(ตย.ข้อมูลประกอบ!F101=DATA!$A$7,DATA!$D$7,IF(ตย.ข้อมูลประกอบ!F101=DATA!$A$8,DATA!$D$8))))))))</f>
        <v>0</v>
      </c>
      <c r="N101" s="27">
        <f t="shared" si="20"/>
        <v>0</v>
      </c>
      <c r="O101" s="28">
        <f>IF(F101=DATA!$A$1,DATA!$C$1,IF(ตย.ข้อมูลประกอบ!F101=DATA!$A$2,DATA!$C$2,IF(ตย.ข้อมูลประกอบ!F101=DATA!$A$3,DATA!$C$3,IF(ตย.ข้อมูลประกอบ!F101=DATA!$A$4,DATA!$C$4,IF(ตย.ข้อมูลประกอบ!F101=DATA!$A$5,DATA!$C$5,IF(ตย.ข้อมูลประกอบ!F101=DATA!$A$6,DATA!$D$6,IF(ตย.ข้อมูลประกอบ!F101=DATA!$A$7,DATA!$D$7,IF(ตย.ข้อมูลประกอบ!F101=DATA!$A$8,DATA!$B$8))))))))</f>
        <v>0</v>
      </c>
      <c r="P101" s="28">
        <f t="shared" si="21"/>
        <v>0</v>
      </c>
      <c r="Q101" s="24">
        <f>IF($F101=DATA!$A$1,DATA!$D$1,IF(ตย.ข้อมูลประกอบ!$F101=DATA!$A$2,DATA!$D$2,IF(ตย.ข้อมูลประกอบ!$F101=DATA!$A$3,DATA!$D$3,IF(ตย.ข้อมูลประกอบ!$F101=DATA!$A$4,DATA!$D$4,IF(ตย.ข้อมูลประกอบ!$F101=DATA!$A$5,DATA!$D$5,IF(ตย.ข้อมูลประกอบ!$F101=DATA!$A$6,DATA!$B$6,IF(ตย.ข้อมูลประกอบ!$F101=DATA!$A$7,DATA!$D$7,IF(ตย.ข้อมูลประกอบ!$F101=DATA!$A$8,DATA!$D$8))))))))</f>
        <v>0</v>
      </c>
      <c r="R101" s="24">
        <f>IF($F101=DATA!$A$1,DATA!$D$1,IF(ตย.ข้อมูลประกอบ!$F101=DATA!$A$2,DATA!$D$2,IF(ตย.ข้อมูลประกอบ!$F101=DATA!$A$3,DATA!$D$3,IF(ตย.ข้อมูลประกอบ!$F101=DATA!$A$4,DATA!$D$4,IF(ตย.ข้อมูลประกอบ!$F101=DATA!$A$5,DATA!$D$5,IF(ตย.ข้อมูลประกอบ!$F101=DATA!$A$6,DATA!$C$6,IF(ตย.ข้อมูลประกอบ!$F101=DATA!$A$7,DATA!$D$7,IF(ตย.ข้อมูลประกอบ!$F101=DATA!$A$8,DATA!$D$8))))))))</f>
        <v>0</v>
      </c>
      <c r="S101" s="24">
        <f>IF($F101=DATA!$A$1,DATA!$D$1,IF(ตย.ข้อมูลประกอบ!$F101=DATA!$A$2,DATA!$D$2,IF(ตย.ข้อมูลประกอบ!$F101=DATA!$A$3,DATA!$D$3,IF(ตย.ข้อมูลประกอบ!$F101=DATA!$A$4,DATA!$D$4,IF(ตย.ข้อมูลประกอบ!$F101=DATA!$A$5,DATA!$D$5,IF(ตย.ข้อมูลประกอบ!$F101=DATA!$A$6,DATA!$E$6,IF(ตย.ข้อมูลประกอบ!$F101=DATA!$A$7,DATA!$D$7,IF(ตย.ข้อมูลประกอบ!$F101=DATA!$A$8,DATA!$D$8))))))))</f>
        <v>0</v>
      </c>
      <c r="T101" s="29">
        <f t="shared" si="22"/>
        <v>0</v>
      </c>
      <c r="U101" s="24">
        <f>IF($F101=DATA!$A$1,DATA!$D$1,IF(ตย.ข้อมูลประกอบ!$F101=DATA!$A$2,DATA!$D$2,IF(ตย.ข้อมูลประกอบ!$F101=DATA!$A$3,DATA!$D$3,IF(ตย.ข้อมูลประกอบ!$F101=DATA!$A$4,DATA!$D$4,IF(ตย.ข้อมูลประกอบ!$F101=DATA!$A$5,DATA!$D$5,IF(ตย.ข้อมูลประกอบ!$F101=DATA!$A$6,DATA!$D$6,IF(ตย.ข้อมูลประกอบ!$F101=DATA!$A$7,DATA!$B$7,IF(ตย.ข้อมูลประกอบ!$F101=DATA!$A$8,DATA!$D$8))))))))</f>
        <v>0</v>
      </c>
      <c r="V101" s="24">
        <f>IF($F101=DATA!$A$1,DATA!$D$1,IF(ตย.ข้อมูลประกอบ!$F101=DATA!$A$2,DATA!$D$2,IF(ตย.ข้อมูลประกอบ!$F101=DATA!$A$3,DATA!$D$3,IF(ตย.ข้อมูลประกอบ!$F101=DATA!$A$4,DATA!$D$4,IF(ตย.ข้อมูลประกอบ!$F101=DATA!$A$5,DATA!$D$5,IF(ตย.ข้อมูลประกอบ!$F101=DATA!$A$6,DATA!$D$6,IF(ตย.ข้อมูลประกอบ!$F101=DATA!$A$7,DATA!$C$7,IF(ตย.ข้อมูลประกอบ!$F101=DATA!$A$8,DATA!$D$8))))))))</f>
        <v>0</v>
      </c>
      <c r="W101" s="30">
        <f t="shared" si="23"/>
        <v>0</v>
      </c>
      <c r="X101" s="25">
        <f t="shared" si="24"/>
        <v>0</v>
      </c>
    </row>
    <row r="102" spans="1:24" ht="48" x14ac:dyDescent="0.8">
      <c r="A102" s="58">
        <v>94</v>
      </c>
      <c r="B102" s="37"/>
      <c r="C102" s="59"/>
      <c r="D102" s="59"/>
      <c r="E102" s="37"/>
      <c r="F102" s="52" t="s">
        <v>64</v>
      </c>
      <c r="G102" s="60"/>
      <c r="H102" s="24">
        <f t="shared" si="16"/>
        <v>0</v>
      </c>
      <c r="I102" s="24">
        <f t="shared" si="15"/>
        <v>0</v>
      </c>
      <c r="J102" s="24">
        <f t="shared" si="17"/>
        <v>0</v>
      </c>
      <c r="K102" s="24">
        <f t="shared" si="18"/>
        <v>0</v>
      </c>
      <c r="L102" s="26">
        <f t="shared" si="19"/>
        <v>0</v>
      </c>
      <c r="M102" s="24">
        <f>IF(F102=DATA!$A$1,DATA!$D$1,IF(ตย.ข้อมูลประกอบ!F102=DATA!$A$2,DATA!$D$2,IF(ตย.ข้อมูลประกอบ!F102=DATA!$A$3,DATA!$D$3,IF(ตย.ข้อมูลประกอบ!F102=DATA!$A$4,DATA!$D$4,IF(ตย.ข้อมูลประกอบ!F102=DATA!$A$5,DATA!$B$5,IF(ตย.ข้อมูลประกอบ!F102=DATA!$A$6,DATA!$D$6,IF(ตย.ข้อมูลประกอบ!F102=DATA!$A$7,DATA!$D$7,IF(ตย.ข้อมูลประกอบ!F102=DATA!$A$8,DATA!$D$8))))))))</f>
        <v>0</v>
      </c>
      <c r="N102" s="27">
        <f t="shared" si="20"/>
        <v>0</v>
      </c>
      <c r="O102" s="28">
        <f>IF(F102=DATA!$A$1,DATA!$C$1,IF(ตย.ข้อมูลประกอบ!F102=DATA!$A$2,DATA!$C$2,IF(ตย.ข้อมูลประกอบ!F102=DATA!$A$3,DATA!$C$3,IF(ตย.ข้อมูลประกอบ!F102=DATA!$A$4,DATA!$C$4,IF(ตย.ข้อมูลประกอบ!F102=DATA!$A$5,DATA!$C$5,IF(ตย.ข้อมูลประกอบ!F102=DATA!$A$6,DATA!$D$6,IF(ตย.ข้อมูลประกอบ!F102=DATA!$A$7,DATA!$D$7,IF(ตย.ข้อมูลประกอบ!F102=DATA!$A$8,DATA!$B$8))))))))</f>
        <v>0</v>
      </c>
      <c r="P102" s="28">
        <f t="shared" si="21"/>
        <v>0</v>
      </c>
      <c r="Q102" s="24">
        <f>IF($F102=DATA!$A$1,DATA!$D$1,IF(ตย.ข้อมูลประกอบ!$F102=DATA!$A$2,DATA!$D$2,IF(ตย.ข้อมูลประกอบ!$F102=DATA!$A$3,DATA!$D$3,IF(ตย.ข้อมูลประกอบ!$F102=DATA!$A$4,DATA!$D$4,IF(ตย.ข้อมูลประกอบ!$F102=DATA!$A$5,DATA!$D$5,IF(ตย.ข้อมูลประกอบ!$F102=DATA!$A$6,DATA!$B$6,IF(ตย.ข้อมูลประกอบ!$F102=DATA!$A$7,DATA!$D$7,IF(ตย.ข้อมูลประกอบ!$F102=DATA!$A$8,DATA!$D$8))))))))</f>
        <v>0</v>
      </c>
      <c r="R102" s="24">
        <f>IF($F102=DATA!$A$1,DATA!$D$1,IF(ตย.ข้อมูลประกอบ!$F102=DATA!$A$2,DATA!$D$2,IF(ตย.ข้อมูลประกอบ!$F102=DATA!$A$3,DATA!$D$3,IF(ตย.ข้อมูลประกอบ!$F102=DATA!$A$4,DATA!$D$4,IF(ตย.ข้อมูลประกอบ!$F102=DATA!$A$5,DATA!$D$5,IF(ตย.ข้อมูลประกอบ!$F102=DATA!$A$6,DATA!$C$6,IF(ตย.ข้อมูลประกอบ!$F102=DATA!$A$7,DATA!$D$7,IF(ตย.ข้อมูลประกอบ!$F102=DATA!$A$8,DATA!$D$8))))))))</f>
        <v>0</v>
      </c>
      <c r="S102" s="24">
        <f>IF($F102=DATA!$A$1,DATA!$D$1,IF(ตย.ข้อมูลประกอบ!$F102=DATA!$A$2,DATA!$D$2,IF(ตย.ข้อมูลประกอบ!$F102=DATA!$A$3,DATA!$D$3,IF(ตย.ข้อมูลประกอบ!$F102=DATA!$A$4,DATA!$D$4,IF(ตย.ข้อมูลประกอบ!$F102=DATA!$A$5,DATA!$D$5,IF(ตย.ข้อมูลประกอบ!$F102=DATA!$A$6,DATA!$E$6,IF(ตย.ข้อมูลประกอบ!$F102=DATA!$A$7,DATA!$D$7,IF(ตย.ข้อมูลประกอบ!$F102=DATA!$A$8,DATA!$D$8))))))))</f>
        <v>0</v>
      </c>
      <c r="T102" s="29">
        <f t="shared" si="22"/>
        <v>0</v>
      </c>
      <c r="U102" s="24">
        <f>IF($F102=DATA!$A$1,DATA!$D$1,IF(ตย.ข้อมูลประกอบ!$F102=DATA!$A$2,DATA!$D$2,IF(ตย.ข้อมูลประกอบ!$F102=DATA!$A$3,DATA!$D$3,IF(ตย.ข้อมูลประกอบ!$F102=DATA!$A$4,DATA!$D$4,IF(ตย.ข้อมูลประกอบ!$F102=DATA!$A$5,DATA!$D$5,IF(ตย.ข้อมูลประกอบ!$F102=DATA!$A$6,DATA!$D$6,IF(ตย.ข้อมูลประกอบ!$F102=DATA!$A$7,DATA!$B$7,IF(ตย.ข้อมูลประกอบ!$F102=DATA!$A$8,DATA!$D$8))))))))</f>
        <v>0</v>
      </c>
      <c r="V102" s="24">
        <f>IF($F102=DATA!$A$1,DATA!$D$1,IF(ตย.ข้อมูลประกอบ!$F102=DATA!$A$2,DATA!$D$2,IF(ตย.ข้อมูลประกอบ!$F102=DATA!$A$3,DATA!$D$3,IF(ตย.ข้อมูลประกอบ!$F102=DATA!$A$4,DATA!$D$4,IF(ตย.ข้อมูลประกอบ!$F102=DATA!$A$5,DATA!$D$5,IF(ตย.ข้อมูลประกอบ!$F102=DATA!$A$6,DATA!$D$6,IF(ตย.ข้อมูลประกอบ!$F102=DATA!$A$7,DATA!$C$7,IF(ตย.ข้อมูลประกอบ!$F102=DATA!$A$8,DATA!$D$8))))))))</f>
        <v>0</v>
      </c>
      <c r="W102" s="30">
        <f t="shared" si="23"/>
        <v>0</v>
      </c>
      <c r="X102" s="25">
        <f t="shared" si="24"/>
        <v>0</v>
      </c>
    </row>
    <row r="103" spans="1:24" ht="48" x14ac:dyDescent="0.8">
      <c r="A103" s="58">
        <v>95</v>
      </c>
      <c r="B103" s="37"/>
      <c r="C103" s="59"/>
      <c r="D103" s="59"/>
      <c r="E103" s="37"/>
      <c r="F103" s="52" t="s">
        <v>64</v>
      </c>
      <c r="G103" s="60"/>
      <c r="H103" s="24">
        <f t="shared" si="16"/>
        <v>0</v>
      </c>
      <c r="I103" s="24">
        <f t="shared" si="15"/>
        <v>0</v>
      </c>
      <c r="J103" s="24">
        <f t="shared" si="17"/>
        <v>0</v>
      </c>
      <c r="K103" s="24">
        <f t="shared" si="18"/>
        <v>0</v>
      </c>
      <c r="L103" s="26">
        <f t="shared" si="19"/>
        <v>0</v>
      </c>
      <c r="M103" s="24">
        <f>IF(F103=DATA!$A$1,DATA!$D$1,IF(ตย.ข้อมูลประกอบ!F103=DATA!$A$2,DATA!$D$2,IF(ตย.ข้อมูลประกอบ!F103=DATA!$A$3,DATA!$D$3,IF(ตย.ข้อมูลประกอบ!F103=DATA!$A$4,DATA!$D$4,IF(ตย.ข้อมูลประกอบ!F103=DATA!$A$5,DATA!$B$5,IF(ตย.ข้อมูลประกอบ!F103=DATA!$A$6,DATA!$D$6,IF(ตย.ข้อมูลประกอบ!F103=DATA!$A$7,DATA!$D$7,IF(ตย.ข้อมูลประกอบ!F103=DATA!$A$8,DATA!$D$8))))))))</f>
        <v>0</v>
      </c>
      <c r="N103" s="27">
        <f t="shared" si="20"/>
        <v>0</v>
      </c>
      <c r="O103" s="28">
        <f>IF(F103=DATA!$A$1,DATA!$C$1,IF(ตย.ข้อมูลประกอบ!F103=DATA!$A$2,DATA!$C$2,IF(ตย.ข้อมูลประกอบ!F103=DATA!$A$3,DATA!$C$3,IF(ตย.ข้อมูลประกอบ!F103=DATA!$A$4,DATA!$C$4,IF(ตย.ข้อมูลประกอบ!F103=DATA!$A$5,DATA!$C$5,IF(ตย.ข้อมูลประกอบ!F103=DATA!$A$6,DATA!$D$6,IF(ตย.ข้อมูลประกอบ!F103=DATA!$A$7,DATA!$D$7,IF(ตย.ข้อมูลประกอบ!F103=DATA!$A$8,DATA!$B$8))))))))</f>
        <v>0</v>
      </c>
      <c r="P103" s="28">
        <f t="shared" si="21"/>
        <v>0</v>
      </c>
      <c r="Q103" s="24">
        <f>IF($F103=DATA!$A$1,DATA!$D$1,IF(ตย.ข้อมูลประกอบ!$F103=DATA!$A$2,DATA!$D$2,IF(ตย.ข้อมูลประกอบ!$F103=DATA!$A$3,DATA!$D$3,IF(ตย.ข้อมูลประกอบ!$F103=DATA!$A$4,DATA!$D$4,IF(ตย.ข้อมูลประกอบ!$F103=DATA!$A$5,DATA!$D$5,IF(ตย.ข้อมูลประกอบ!$F103=DATA!$A$6,DATA!$B$6,IF(ตย.ข้อมูลประกอบ!$F103=DATA!$A$7,DATA!$D$7,IF(ตย.ข้อมูลประกอบ!$F103=DATA!$A$8,DATA!$D$8))))))))</f>
        <v>0</v>
      </c>
      <c r="R103" s="24">
        <f>IF($F103=DATA!$A$1,DATA!$D$1,IF(ตย.ข้อมูลประกอบ!$F103=DATA!$A$2,DATA!$D$2,IF(ตย.ข้อมูลประกอบ!$F103=DATA!$A$3,DATA!$D$3,IF(ตย.ข้อมูลประกอบ!$F103=DATA!$A$4,DATA!$D$4,IF(ตย.ข้อมูลประกอบ!$F103=DATA!$A$5,DATA!$D$5,IF(ตย.ข้อมูลประกอบ!$F103=DATA!$A$6,DATA!$C$6,IF(ตย.ข้อมูลประกอบ!$F103=DATA!$A$7,DATA!$D$7,IF(ตย.ข้อมูลประกอบ!$F103=DATA!$A$8,DATA!$D$8))))))))</f>
        <v>0</v>
      </c>
      <c r="S103" s="24">
        <f>IF($F103=DATA!$A$1,DATA!$D$1,IF(ตย.ข้อมูลประกอบ!$F103=DATA!$A$2,DATA!$D$2,IF(ตย.ข้อมูลประกอบ!$F103=DATA!$A$3,DATA!$D$3,IF(ตย.ข้อมูลประกอบ!$F103=DATA!$A$4,DATA!$D$4,IF(ตย.ข้อมูลประกอบ!$F103=DATA!$A$5,DATA!$D$5,IF(ตย.ข้อมูลประกอบ!$F103=DATA!$A$6,DATA!$E$6,IF(ตย.ข้อมูลประกอบ!$F103=DATA!$A$7,DATA!$D$7,IF(ตย.ข้อมูลประกอบ!$F103=DATA!$A$8,DATA!$D$8))))))))</f>
        <v>0</v>
      </c>
      <c r="T103" s="29">
        <f t="shared" si="22"/>
        <v>0</v>
      </c>
      <c r="U103" s="24">
        <f>IF($F103=DATA!$A$1,DATA!$D$1,IF(ตย.ข้อมูลประกอบ!$F103=DATA!$A$2,DATA!$D$2,IF(ตย.ข้อมูลประกอบ!$F103=DATA!$A$3,DATA!$D$3,IF(ตย.ข้อมูลประกอบ!$F103=DATA!$A$4,DATA!$D$4,IF(ตย.ข้อมูลประกอบ!$F103=DATA!$A$5,DATA!$D$5,IF(ตย.ข้อมูลประกอบ!$F103=DATA!$A$6,DATA!$D$6,IF(ตย.ข้อมูลประกอบ!$F103=DATA!$A$7,DATA!$B$7,IF(ตย.ข้อมูลประกอบ!$F103=DATA!$A$8,DATA!$D$8))))))))</f>
        <v>0</v>
      </c>
      <c r="V103" s="24">
        <f>IF($F103=DATA!$A$1,DATA!$D$1,IF(ตย.ข้อมูลประกอบ!$F103=DATA!$A$2,DATA!$D$2,IF(ตย.ข้อมูลประกอบ!$F103=DATA!$A$3,DATA!$D$3,IF(ตย.ข้อมูลประกอบ!$F103=DATA!$A$4,DATA!$D$4,IF(ตย.ข้อมูลประกอบ!$F103=DATA!$A$5,DATA!$D$5,IF(ตย.ข้อมูลประกอบ!$F103=DATA!$A$6,DATA!$D$6,IF(ตย.ข้อมูลประกอบ!$F103=DATA!$A$7,DATA!$C$7,IF(ตย.ข้อมูลประกอบ!$F103=DATA!$A$8,DATA!$D$8))))))))</f>
        <v>0</v>
      </c>
      <c r="W103" s="30">
        <f t="shared" si="23"/>
        <v>0</v>
      </c>
      <c r="X103" s="25">
        <f t="shared" si="24"/>
        <v>0</v>
      </c>
    </row>
    <row r="104" spans="1:24" ht="48" x14ac:dyDescent="0.8">
      <c r="A104" s="58">
        <v>96</v>
      </c>
      <c r="B104" s="37"/>
      <c r="C104" s="59"/>
      <c r="D104" s="59"/>
      <c r="E104" s="37"/>
      <c r="F104" s="52" t="s">
        <v>64</v>
      </c>
      <c r="G104" s="60"/>
      <c r="H104" s="24">
        <f t="shared" si="16"/>
        <v>0</v>
      </c>
      <c r="I104" s="24">
        <f t="shared" si="15"/>
        <v>0</v>
      </c>
      <c r="J104" s="24">
        <f t="shared" si="17"/>
        <v>0</v>
      </c>
      <c r="K104" s="24">
        <f t="shared" si="18"/>
        <v>0</v>
      </c>
      <c r="L104" s="26">
        <f t="shared" si="19"/>
        <v>0</v>
      </c>
      <c r="M104" s="24">
        <f>IF(F104=DATA!$A$1,DATA!$D$1,IF(ตย.ข้อมูลประกอบ!F104=DATA!$A$2,DATA!$D$2,IF(ตย.ข้อมูลประกอบ!F104=DATA!$A$3,DATA!$D$3,IF(ตย.ข้อมูลประกอบ!F104=DATA!$A$4,DATA!$D$4,IF(ตย.ข้อมูลประกอบ!F104=DATA!$A$5,DATA!$B$5,IF(ตย.ข้อมูลประกอบ!F104=DATA!$A$6,DATA!$D$6,IF(ตย.ข้อมูลประกอบ!F104=DATA!$A$7,DATA!$D$7,IF(ตย.ข้อมูลประกอบ!F104=DATA!$A$8,DATA!$D$8))))))))</f>
        <v>0</v>
      </c>
      <c r="N104" s="27">
        <f t="shared" si="20"/>
        <v>0</v>
      </c>
      <c r="O104" s="28">
        <f>IF(F104=DATA!$A$1,DATA!$C$1,IF(ตย.ข้อมูลประกอบ!F104=DATA!$A$2,DATA!$C$2,IF(ตย.ข้อมูลประกอบ!F104=DATA!$A$3,DATA!$C$3,IF(ตย.ข้อมูลประกอบ!F104=DATA!$A$4,DATA!$C$4,IF(ตย.ข้อมูลประกอบ!F104=DATA!$A$5,DATA!$C$5,IF(ตย.ข้อมูลประกอบ!F104=DATA!$A$6,DATA!$D$6,IF(ตย.ข้อมูลประกอบ!F104=DATA!$A$7,DATA!$D$7,IF(ตย.ข้อมูลประกอบ!F104=DATA!$A$8,DATA!$B$8))))))))</f>
        <v>0</v>
      </c>
      <c r="P104" s="28">
        <f t="shared" si="21"/>
        <v>0</v>
      </c>
      <c r="Q104" s="24">
        <f>IF($F104=DATA!$A$1,DATA!$D$1,IF(ตย.ข้อมูลประกอบ!$F104=DATA!$A$2,DATA!$D$2,IF(ตย.ข้อมูลประกอบ!$F104=DATA!$A$3,DATA!$D$3,IF(ตย.ข้อมูลประกอบ!$F104=DATA!$A$4,DATA!$D$4,IF(ตย.ข้อมูลประกอบ!$F104=DATA!$A$5,DATA!$D$5,IF(ตย.ข้อมูลประกอบ!$F104=DATA!$A$6,DATA!$B$6,IF(ตย.ข้อมูลประกอบ!$F104=DATA!$A$7,DATA!$D$7,IF(ตย.ข้อมูลประกอบ!$F104=DATA!$A$8,DATA!$D$8))))))))</f>
        <v>0</v>
      </c>
      <c r="R104" s="24">
        <f>IF($F104=DATA!$A$1,DATA!$D$1,IF(ตย.ข้อมูลประกอบ!$F104=DATA!$A$2,DATA!$D$2,IF(ตย.ข้อมูลประกอบ!$F104=DATA!$A$3,DATA!$D$3,IF(ตย.ข้อมูลประกอบ!$F104=DATA!$A$4,DATA!$D$4,IF(ตย.ข้อมูลประกอบ!$F104=DATA!$A$5,DATA!$D$5,IF(ตย.ข้อมูลประกอบ!$F104=DATA!$A$6,DATA!$C$6,IF(ตย.ข้อมูลประกอบ!$F104=DATA!$A$7,DATA!$D$7,IF(ตย.ข้อมูลประกอบ!$F104=DATA!$A$8,DATA!$D$8))))))))</f>
        <v>0</v>
      </c>
      <c r="S104" s="24">
        <f>IF($F104=DATA!$A$1,DATA!$D$1,IF(ตย.ข้อมูลประกอบ!$F104=DATA!$A$2,DATA!$D$2,IF(ตย.ข้อมูลประกอบ!$F104=DATA!$A$3,DATA!$D$3,IF(ตย.ข้อมูลประกอบ!$F104=DATA!$A$4,DATA!$D$4,IF(ตย.ข้อมูลประกอบ!$F104=DATA!$A$5,DATA!$D$5,IF(ตย.ข้อมูลประกอบ!$F104=DATA!$A$6,DATA!$E$6,IF(ตย.ข้อมูลประกอบ!$F104=DATA!$A$7,DATA!$D$7,IF(ตย.ข้อมูลประกอบ!$F104=DATA!$A$8,DATA!$D$8))))))))</f>
        <v>0</v>
      </c>
      <c r="T104" s="29">
        <f t="shared" si="22"/>
        <v>0</v>
      </c>
      <c r="U104" s="24">
        <f>IF($F104=DATA!$A$1,DATA!$D$1,IF(ตย.ข้อมูลประกอบ!$F104=DATA!$A$2,DATA!$D$2,IF(ตย.ข้อมูลประกอบ!$F104=DATA!$A$3,DATA!$D$3,IF(ตย.ข้อมูลประกอบ!$F104=DATA!$A$4,DATA!$D$4,IF(ตย.ข้อมูลประกอบ!$F104=DATA!$A$5,DATA!$D$5,IF(ตย.ข้อมูลประกอบ!$F104=DATA!$A$6,DATA!$D$6,IF(ตย.ข้อมูลประกอบ!$F104=DATA!$A$7,DATA!$B$7,IF(ตย.ข้อมูลประกอบ!$F104=DATA!$A$8,DATA!$D$8))))))))</f>
        <v>0</v>
      </c>
      <c r="V104" s="24">
        <f>IF($F104=DATA!$A$1,DATA!$D$1,IF(ตย.ข้อมูลประกอบ!$F104=DATA!$A$2,DATA!$D$2,IF(ตย.ข้อมูลประกอบ!$F104=DATA!$A$3,DATA!$D$3,IF(ตย.ข้อมูลประกอบ!$F104=DATA!$A$4,DATA!$D$4,IF(ตย.ข้อมูลประกอบ!$F104=DATA!$A$5,DATA!$D$5,IF(ตย.ข้อมูลประกอบ!$F104=DATA!$A$6,DATA!$D$6,IF(ตย.ข้อมูลประกอบ!$F104=DATA!$A$7,DATA!$C$7,IF(ตย.ข้อมูลประกอบ!$F104=DATA!$A$8,DATA!$D$8))))))))</f>
        <v>0</v>
      </c>
      <c r="W104" s="30">
        <f t="shared" si="23"/>
        <v>0</v>
      </c>
      <c r="X104" s="25">
        <f t="shared" si="24"/>
        <v>0</v>
      </c>
    </row>
    <row r="105" spans="1:24" ht="48" x14ac:dyDescent="0.8">
      <c r="A105" s="58">
        <v>97</v>
      </c>
      <c r="B105" s="37"/>
      <c r="C105" s="59"/>
      <c r="D105" s="59"/>
      <c r="E105" s="37"/>
      <c r="F105" s="52" t="s">
        <v>64</v>
      </c>
      <c r="G105" s="60"/>
      <c r="H105" s="24">
        <f t="shared" si="16"/>
        <v>0</v>
      </c>
      <c r="I105" s="24">
        <f t="shared" si="15"/>
        <v>0</v>
      </c>
      <c r="J105" s="24">
        <f t="shared" si="17"/>
        <v>0</v>
      </c>
      <c r="K105" s="24">
        <f t="shared" si="18"/>
        <v>0</v>
      </c>
      <c r="L105" s="26">
        <f t="shared" si="19"/>
        <v>0</v>
      </c>
      <c r="M105" s="24">
        <f>IF(F105=DATA!$A$1,DATA!$D$1,IF(ตย.ข้อมูลประกอบ!F105=DATA!$A$2,DATA!$D$2,IF(ตย.ข้อมูลประกอบ!F105=DATA!$A$3,DATA!$D$3,IF(ตย.ข้อมูลประกอบ!F105=DATA!$A$4,DATA!$D$4,IF(ตย.ข้อมูลประกอบ!F105=DATA!$A$5,DATA!$B$5,IF(ตย.ข้อมูลประกอบ!F105=DATA!$A$6,DATA!$D$6,IF(ตย.ข้อมูลประกอบ!F105=DATA!$A$7,DATA!$D$7,IF(ตย.ข้อมูลประกอบ!F105=DATA!$A$8,DATA!$D$8))))))))</f>
        <v>0</v>
      </c>
      <c r="N105" s="27">
        <f t="shared" si="20"/>
        <v>0</v>
      </c>
      <c r="O105" s="28">
        <f>IF(F105=DATA!$A$1,DATA!$C$1,IF(ตย.ข้อมูลประกอบ!F105=DATA!$A$2,DATA!$C$2,IF(ตย.ข้อมูลประกอบ!F105=DATA!$A$3,DATA!$C$3,IF(ตย.ข้อมูลประกอบ!F105=DATA!$A$4,DATA!$C$4,IF(ตย.ข้อมูลประกอบ!F105=DATA!$A$5,DATA!$C$5,IF(ตย.ข้อมูลประกอบ!F105=DATA!$A$6,DATA!$D$6,IF(ตย.ข้อมูลประกอบ!F105=DATA!$A$7,DATA!$D$7,IF(ตย.ข้อมูลประกอบ!F105=DATA!$A$8,DATA!$B$8))))))))</f>
        <v>0</v>
      </c>
      <c r="P105" s="28">
        <f t="shared" si="21"/>
        <v>0</v>
      </c>
      <c r="Q105" s="24">
        <f>IF($F105=DATA!$A$1,DATA!$D$1,IF(ตย.ข้อมูลประกอบ!$F105=DATA!$A$2,DATA!$D$2,IF(ตย.ข้อมูลประกอบ!$F105=DATA!$A$3,DATA!$D$3,IF(ตย.ข้อมูลประกอบ!$F105=DATA!$A$4,DATA!$D$4,IF(ตย.ข้อมูลประกอบ!$F105=DATA!$A$5,DATA!$D$5,IF(ตย.ข้อมูลประกอบ!$F105=DATA!$A$6,DATA!$B$6,IF(ตย.ข้อมูลประกอบ!$F105=DATA!$A$7,DATA!$D$7,IF(ตย.ข้อมูลประกอบ!$F105=DATA!$A$8,DATA!$D$8))))))))</f>
        <v>0</v>
      </c>
      <c r="R105" s="24">
        <f>IF($F105=DATA!$A$1,DATA!$D$1,IF(ตย.ข้อมูลประกอบ!$F105=DATA!$A$2,DATA!$D$2,IF(ตย.ข้อมูลประกอบ!$F105=DATA!$A$3,DATA!$D$3,IF(ตย.ข้อมูลประกอบ!$F105=DATA!$A$4,DATA!$D$4,IF(ตย.ข้อมูลประกอบ!$F105=DATA!$A$5,DATA!$D$5,IF(ตย.ข้อมูลประกอบ!$F105=DATA!$A$6,DATA!$C$6,IF(ตย.ข้อมูลประกอบ!$F105=DATA!$A$7,DATA!$D$7,IF(ตย.ข้อมูลประกอบ!$F105=DATA!$A$8,DATA!$D$8))))))))</f>
        <v>0</v>
      </c>
      <c r="S105" s="24">
        <f>IF($F105=DATA!$A$1,DATA!$D$1,IF(ตย.ข้อมูลประกอบ!$F105=DATA!$A$2,DATA!$D$2,IF(ตย.ข้อมูลประกอบ!$F105=DATA!$A$3,DATA!$D$3,IF(ตย.ข้อมูลประกอบ!$F105=DATA!$A$4,DATA!$D$4,IF(ตย.ข้อมูลประกอบ!$F105=DATA!$A$5,DATA!$D$5,IF(ตย.ข้อมูลประกอบ!$F105=DATA!$A$6,DATA!$E$6,IF(ตย.ข้อมูลประกอบ!$F105=DATA!$A$7,DATA!$D$7,IF(ตย.ข้อมูลประกอบ!$F105=DATA!$A$8,DATA!$D$8))))))))</f>
        <v>0</v>
      </c>
      <c r="T105" s="29">
        <f t="shared" si="22"/>
        <v>0</v>
      </c>
      <c r="U105" s="24">
        <f>IF($F105=DATA!$A$1,DATA!$D$1,IF(ตย.ข้อมูลประกอบ!$F105=DATA!$A$2,DATA!$D$2,IF(ตย.ข้อมูลประกอบ!$F105=DATA!$A$3,DATA!$D$3,IF(ตย.ข้อมูลประกอบ!$F105=DATA!$A$4,DATA!$D$4,IF(ตย.ข้อมูลประกอบ!$F105=DATA!$A$5,DATA!$D$5,IF(ตย.ข้อมูลประกอบ!$F105=DATA!$A$6,DATA!$D$6,IF(ตย.ข้อมูลประกอบ!$F105=DATA!$A$7,DATA!$B$7,IF(ตย.ข้อมูลประกอบ!$F105=DATA!$A$8,DATA!$D$8))))))))</f>
        <v>0</v>
      </c>
      <c r="V105" s="24">
        <f>IF($F105=DATA!$A$1,DATA!$D$1,IF(ตย.ข้อมูลประกอบ!$F105=DATA!$A$2,DATA!$D$2,IF(ตย.ข้อมูลประกอบ!$F105=DATA!$A$3,DATA!$D$3,IF(ตย.ข้อมูลประกอบ!$F105=DATA!$A$4,DATA!$D$4,IF(ตย.ข้อมูลประกอบ!$F105=DATA!$A$5,DATA!$D$5,IF(ตย.ข้อมูลประกอบ!$F105=DATA!$A$6,DATA!$D$6,IF(ตย.ข้อมูลประกอบ!$F105=DATA!$A$7,DATA!$C$7,IF(ตย.ข้อมูลประกอบ!$F105=DATA!$A$8,DATA!$D$8))))))))</f>
        <v>0</v>
      </c>
      <c r="W105" s="30">
        <f t="shared" si="23"/>
        <v>0</v>
      </c>
      <c r="X105" s="25">
        <f t="shared" si="24"/>
        <v>0</v>
      </c>
    </row>
    <row r="106" spans="1:24" ht="48" x14ac:dyDescent="0.8">
      <c r="A106" s="58">
        <v>98</v>
      </c>
      <c r="B106" s="37"/>
      <c r="C106" s="59"/>
      <c r="D106" s="59"/>
      <c r="E106" s="37"/>
      <c r="F106" s="52" t="s">
        <v>64</v>
      </c>
      <c r="G106" s="60"/>
      <c r="H106" s="24">
        <f t="shared" si="16"/>
        <v>0</v>
      </c>
      <c r="I106" s="24">
        <f t="shared" si="15"/>
        <v>0</v>
      </c>
      <c r="J106" s="24">
        <f t="shared" si="17"/>
        <v>0</v>
      </c>
      <c r="K106" s="24">
        <f t="shared" si="18"/>
        <v>0</v>
      </c>
      <c r="L106" s="26">
        <f t="shared" si="19"/>
        <v>0</v>
      </c>
      <c r="M106" s="24">
        <f>IF(F106=DATA!$A$1,DATA!$D$1,IF(ตย.ข้อมูลประกอบ!F106=DATA!$A$2,DATA!$D$2,IF(ตย.ข้อมูลประกอบ!F106=DATA!$A$3,DATA!$D$3,IF(ตย.ข้อมูลประกอบ!F106=DATA!$A$4,DATA!$D$4,IF(ตย.ข้อมูลประกอบ!F106=DATA!$A$5,DATA!$B$5,IF(ตย.ข้อมูลประกอบ!F106=DATA!$A$6,DATA!$D$6,IF(ตย.ข้อมูลประกอบ!F106=DATA!$A$7,DATA!$D$7,IF(ตย.ข้อมูลประกอบ!F106=DATA!$A$8,DATA!$D$8))))))))</f>
        <v>0</v>
      </c>
      <c r="N106" s="27">
        <f t="shared" si="20"/>
        <v>0</v>
      </c>
      <c r="O106" s="28">
        <f>IF(F106=DATA!$A$1,DATA!$C$1,IF(ตย.ข้อมูลประกอบ!F106=DATA!$A$2,DATA!$C$2,IF(ตย.ข้อมูลประกอบ!F106=DATA!$A$3,DATA!$C$3,IF(ตย.ข้อมูลประกอบ!F106=DATA!$A$4,DATA!$C$4,IF(ตย.ข้อมูลประกอบ!F106=DATA!$A$5,DATA!$C$5,IF(ตย.ข้อมูลประกอบ!F106=DATA!$A$6,DATA!$D$6,IF(ตย.ข้อมูลประกอบ!F106=DATA!$A$7,DATA!$D$7,IF(ตย.ข้อมูลประกอบ!F106=DATA!$A$8,DATA!$B$8))))))))</f>
        <v>0</v>
      </c>
      <c r="P106" s="28">
        <f t="shared" si="21"/>
        <v>0</v>
      </c>
      <c r="Q106" s="24">
        <f>IF($F106=DATA!$A$1,DATA!$D$1,IF(ตย.ข้อมูลประกอบ!$F106=DATA!$A$2,DATA!$D$2,IF(ตย.ข้อมูลประกอบ!$F106=DATA!$A$3,DATA!$D$3,IF(ตย.ข้อมูลประกอบ!$F106=DATA!$A$4,DATA!$D$4,IF(ตย.ข้อมูลประกอบ!$F106=DATA!$A$5,DATA!$D$5,IF(ตย.ข้อมูลประกอบ!$F106=DATA!$A$6,DATA!$B$6,IF(ตย.ข้อมูลประกอบ!$F106=DATA!$A$7,DATA!$D$7,IF(ตย.ข้อมูลประกอบ!$F106=DATA!$A$8,DATA!$D$8))))))))</f>
        <v>0</v>
      </c>
      <c r="R106" s="24">
        <f>IF($F106=DATA!$A$1,DATA!$D$1,IF(ตย.ข้อมูลประกอบ!$F106=DATA!$A$2,DATA!$D$2,IF(ตย.ข้อมูลประกอบ!$F106=DATA!$A$3,DATA!$D$3,IF(ตย.ข้อมูลประกอบ!$F106=DATA!$A$4,DATA!$D$4,IF(ตย.ข้อมูลประกอบ!$F106=DATA!$A$5,DATA!$D$5,IF(ตย.ข้อมูลประกอบ!$F106=DATA!$A$6,DATA!$C$6,IF(ตย.ข้อมูลประกอบ!$F106=DATA!$A$7,DATA!$D$7,IF(ตย.ข้อมูลประกอบ!$F106=DATA!$A$8,DATA!$D$8))))))))</f>
        <v>0</v>
      </c>
      <c r="S106" s="24">
        <f>IF($F106=DATA!$A$1,DATA!$D$1,IF(ตย.ข้อมูลประกอบ!$F106=DATA!$A$2,DATA!$D$2,IF(ตย.ข้อมูลประกอบ!$F106=DATA!$A$3,DATA!$D$3,IF(ตย.ข้อมูลประกอบ!$F106=DATA!$A$4,DATA!$D$4,IF(ตย.ข้อมูลประกอบ!$F106=DATA!$A$5,DATA!$D$5,IF(ตย.ข้อมูลประกอบ!$F106=DATA!$A$6,DATA!$E$6,IF(ตย.ข้อมูลประกอบ!$F106=DATA!$A$7,DATA!$D$7,IF(ตย.ข้อมูลประกอบ!$F106=DATA!$A$8,DATA!$D$8))))))))</f>
        <v>0</v>
      </c>
      <c r="T106" s="29">
        <f t="shared" si="22"/>
        <v>0</v>
      </c>
      <c r="U106" s="24">
        <f>IF($F106=DATA!$A$1,DATA!$D$1,IF(ตย.ข้อมูลประกอบ!$F106=DATA!$A$2,DATA!$D$2,IF(ตย.ข้อมูลประกอบ!$F106=DATA!$A$3,DATA!$D$3,IF(ตย.ข้อมูลประกอบ!$F106=DATA!$A$4,DATA!$D$4,IF(ตย.ข้อมูลประกอบ!$F106=DATA!$A$5,DATA!$D$5,IF(ตย.ข้อมูลประกอบ!$F106=DATA!$A$6,DATA!$D$6,IF(ตย.ข้อมูลประกอบ!$F106=DATA!$A$7,DATA!$B$7,IF(ตย.ข้อมูลประกอบ!$F106=DATA!$A$8,DATA!$D$8))))))))</f>
        <v>0</v>
      </c>
      <c r="V106" s="24">
        <f>IF($F106=DATA!$A$1,DATA!$D$1,IF(ตย.ข้อมูลประกอบ!$F106=DATA!$A$2,DATA!$D$2,IF(ตย.ข้อมูลประกอบ!$F106=DATA!$A$3,DATA!$D$3,IF(ตย.ข้อมูลประกอบ!$F106=DATA!$A$4,DATA!$D$4,IF(ตย.ข้อมูลประกอบ!$F106=DATA!$A$5,DATA!$D$5,IF(ตย.ข้อมูลประกอบ!$F106=DATA!$A$6,DATA!$D$6,IF(ตย.ข้อมูลประกอบ!$F106=DATA!$A$7,DATA!$C$7,IF(ตย.ข้อมูลประกอบ!$F106=DATA!$A$8,DATA!$D$8))))))))</f>
        <v>0</v>
      </c>
      <c r="W106" s="30">
        <f t="shared" si="23"/>
        <v>0</v>
      </c>
      <c r="X106" s="25">
        <f t="shared" si="24"/>
        <v>0</v>
      </c>
    </row>
    <row r="107" spans="1:24" ht="48" x14ac:dyDescent="0.8">
      <c r="A107" s="58">
        <v>99</v>
      </c>
      <c r="B107" s="37"/>
      <c r="C107" s="59"/>
      <c r="D107" s="59"/>
      <c r="E107" s="37"/>
      <c r="F107" s="52" t="s">
        <v>64</v>
      </c>
      <c r="G107" s="60"/>
      <c r="H107" s="24">
        <f t="shared" si="16"/>
        <v>0</v>
      </c>
      <c r="I107" s="24">
        <f t="shared" si="15"/>
        <v>0</v>
      </c>
      <c r="J107" s="24">
        <f t="shared" si="17"/>
        <v>0</v>
      </c>
      <c r="K107" s="24">
        <f t="shared" si="18"/>
        <v>0</v>
      </c>
      <c r="L107" s="26">
        <f t="shared" si="19"/>
        <v>0</v>
      </c>
      <c r="M107" s="24">
        <f>IF(F107=DATA!$A$1,DATA!$D$1,IF(ตย.ข้อมูลประกอบ!F107=DATA!$A$2,DATA!$D$2,IF(ตย.ข้อมูลประกอบ!F107=DATA!$A$3,DATA!$D$3,IF(ตย.ข้อมูลประกอบ!F107=DATA!$A$4,DATA!$D$4,IF(ตย.ข้อมูลประกอบ!F107=DATA!$A$5,DATA!$B$5,IF(ตย.ข้อมูลประกอบ!F107=DATA!$A$6,DATA!$D$6,IF(ตย.ข้อมูลประกอบ!F107=DATA!$A$7,DATA!$D$7,IF(ตย.ข้อมูลประกอบ!F107=DATA!$A$8,DATA!$D$8))))))))</f>
        <v>0</v>
      </c>
      <c r="N107" s="27">
        <f t="shared" si="20"/>
        <v>0</v>
      </c>
      <c r="O107" s="28">
        <f>IF(F107=DATA!$A$1,DATA!$C$1,IF(ตย.ข้อมูลประกอบ!F107=DATA!$A$2,DATA!$C$2,IF(ตย.ข้อมูลประกอบ!F107=DATA!$A$3,DATA!$C$3,IF(ตย.ข้อมูลประกอบ!F107=DATA!$A$4,DATA!$C$4,IF(ตย.ข้อมูลประกอบ!F107=DATA!$A$5,DATA!$C$5,IF(ตย.ข้อมูลประกอบ!F107=DATA!$A$6,DATA!$D$6,IF(ตย.ข้อมูลประกอบ!F107=DATA!$A$7,DATA!$D$7,IF(ตย.ข้อมูลประกอบ!F107=DATA!$A$8,DATA!$B$8))))))))</f>
        <v>0</v>
      </c>
      <c r="P107" s="28">
        <f t="shared" si="21"/>
        <v>0</v>
      </c>
      <c r="Q107" s="24">
        <f>IF($F107=DATA!$A$1,DATA!$D$1,IF(ตย.ข้อมูลประกอบ!$F107=DATA!$A$2,DATA!$D$2,IF(ตย.ข้อมูลประกอบ!$F107=DATA!$A$3,DATA!$D$3,IF(ตย.ข้อมูลประกอบ!$F107=DATA!$A$4,DATA!$D$4,IF(ตย.ข้อมูลประกอบ!$F107=DATA!$A$5,DATA!$D$5,IF(ตย.ข้อมูลประกอบ!$F107=DATA!$A$6,DATA!$B$6,IF(ตย.ข้อมูลประกอบ!$F107=DATA!$A$7,DATA!$D$7,IF(ตย.ข้อมูลประกอบ!$F107=DATA!$A$8,DATA!$D$8))))))))</f>
        <v>0</v>
      </c>
      <c r="R107" s="24">
        <f>IF($F107=DATA!$A$1,DATA!$D$1,IF(ตย.ข้อมูลประกอบ!$F107=DATA!$A$2,DATA!$D$2,IF(ตย.ข้อมูลประกอบ!$F107=DATA!$A$3,DATA!$D$3,IF(ตย.ข้อมูลประกอบ!$F107=DATA!$A$4,DATA!$D$4,IF(ตย.ข้อมูลประกอบ!$F107=DATA!$A$5,DATA!$D$5,IF(ตย.ข้อมูลประกอบ!$F107=DATA!$A$6,DATA!$C$6,IF(ตย.ข้อมูลประกอบ!$F107=DATA!$A$7,DATA!$D$7,IF(ตย.ข้อมูลประกอบ!$F107=DATA!$A$8,DATA!$D$8))))))))</f>
        <v>0</v>
      </c>
      <c r="S107" s="24">
        <f>IF($F107=DATA!$A$1,DATA!$D$1,IF(ตย.ข้อมูลประกอบ!$F107=DATA!$A$2,DATA!$D$2,IF(ตย.ข้อมูลประกอบ!$F107=DATA!$A$3,DATA!$D$3,IF(ตย.ข้อมูลประกอบ!$F107=DATA!$A$4,DATA!$D$4,IF(ตย.ข้อมูลประกอบ!$F107=DATA!$A$5,DATA!$D$5,IF(ตย.ข้อมูลประกอบ!$F107=DATA!$A$6,DATA!$E$6,IF(ตย.ข้อมูลประกอบ!$F107=DATA!$A$7,DATA!$D$7,IF(ตย.ข้อมูลประกอบ!$F107=DATA!$A$8,DATA!$D$8))))))))</f>
        <v>0</v>
      </c>
      <c r="T107" s="29">
        <f t="shared" si="22"/>
        <v>0</v>
      </c>
      <c r="U107" s="24">
        <f>IF($F107=DATA!$A$1,DATA!$D$1,IF(ตย.ข้อมูลประกอบ!$F107=DATA!$A$2,DATA!$D$2,IF(ตย.ข้อมูลประกอบ!$F107=DATA!$A$3,DATA!$D$3,IF(ตย.ข้อมูลประกอบ!$F107=DATA!$A$4,DATA!$D$4,IF(ตย.ข้อมูลประกอบ!$F107=DATA!$A$5,DATA!$D$5,IF(ตย.ข้อมูลประกอบ!$F107=DATA!$A$6,DATA!$D$6,IF(ตย.ข้อมูลประกอบ!$F107=DATA!$A$7,DATA!$B$7,IF(ตย.ข้อมูลประกอบ!$F107=DATA!$A$8,DATA!$D$8))))))))</f>
        <v>0</v>
      </c>
      <c r="V107" s="24">
        <f>IF($F107=DATA!$A$1,DATA!$D$1,IF(ตย.ข้อมูลประกอบ!$F107=DATA!$A$2,DATA!$D$2,IF(ตย.ข้อมูลประกอบ!$F107=DATA!$A$3,DATA!$D$3,IF(ตย.ข้อมูลประกอบ!$F107=DATA!$A$4,DATA!$D$4,IF(ตย.ข้อมูลประกอบ!$F107=DATA!$A$5,DATA!$D$5,IF(ตย.ข้อมูลประกอบ!$F107=DATA!$A$6,DATA!$D$6,IF(ตย.ข้อมูลประกอบ!$F107=DATA!$A$7,DATA!$C$7,IF(ตย.ข้อมูลประกอบ!$F107=DATA!$A$8,DATA!$D$8))))))))</f>
        <v>0</v>
      </c>
      <c r="W107" s="30">
        <f t="shared" si="23"/>
        <v>0</v>
      </c>
      <c r="X107" s="25">
        <f t="shared" si="24"/>
        <v>0</v>
      </c>
    </row>
    <row r="108" spans="1:24" ht="48" x14ac:dyDescent="0.8">
      <c r="A108" s="58">
        <v>100</v>
      </c>
      <c r="B108" s="37"/>
      <c r="C108" s="59"/>
      <c r="D108" s="59"/>
      <c r="E108" s="37"/>
      <c r="F108" s="52" t="s">
        <v>64</v>
      </c>
      <c r="G108" s="60"/>
      <c r="H108" s="24">
        <f t="shared" si="16"/>
        <v>0</v>
      </c>
      <c r="I108" s="24">
        <f t="shared" si="15"/>
        <v>0</v>
      </c>
      <c r="J108" s="24">
        <f t="shared" si="17"/>
        <v>0</v>
      </c>
      <c r="K108" s="24">
        <f t="shared" si="18"/>
        <v>0</v>
      </c>
      <c r="L108" s="26">
        <f t="shared" si="19"/>
        <v>0</v>
      </c>
      <c r="M108" s="24">
        <f>IF(F108=DATA!$A$1,DATA!$D$1,IF(ตย.ข้อมูลประกอบ!F108=DATA!$A$2,DATA!$D$2,IF(ตย.ข้อมูลประกอบ!F108=DATA!$A$3,DATA!$D$3,IF(ตย.ข้อมูลประกอบ!F108=DATA!$A$4,DATA!$D$4,IF(ตย.ข้อมูลประกอบ!F108=DATA!$A$5,DATA!$B$5,IF(ตย.ข้อมูลประกอบ!F108=DATA!$A$6,DATA!$D$6,IF(ตย.ข้อมูลประกอบ!F108=DATA!$A$7,DATA!$D$7,IF(ตย.ข้อมูลประกอบ!F108=DATA!$A$8,DATA!$D$8))))))))</f>
        <v>0</v>
      </c>
      <c r="N108" s="27">
        <f t="shared" si="20"/>
        <v>0</v>
      </c>
      <c r="O108" s="28">
        <f>IF(F108=DATA!$A$1,DATA!$C$1,IF(ตย.ข้อมูลประกอบ!F108=DATA!$A$2,DATA!$C$2,IF(ตย.ข้อมูลประกอบ!F108=DATA!$A$3,DATA!$C$3,IF(ตย.ข้อมูลประกอบ!F108=DATA!$A$4,DATA!$C$4,IF(ตย.ข้อมูลประกอบ!F108=DATA!$A$5,DATA!$C$5,IF(ตย.ข้อมูลประกอบ!F108=DATA!$A$6,DATA!$D$6,IF(ตย.ข้อมูลประกอบ!F108=DATA!$A$7,DATA!$D$7,IF(ตย.ข้อมูลประกอบ!F108=DATA!$A$8,DATA!$B$8))))))))</f>
        <v>0</v>
      </c>
      <c r="P108" s="28">
        <f t="shared" si="21"/>
        <v>0</v>
      </c>
      <c r="Q108" s="24">
        <f>IF($F108=DATA!$A$1,DATA!$D$1,IF(ตย.ข้อมูลประกอบ!$F108=DATA!$A$2,DATA!$D$2,IF(ตย.ข้อมูลประกอบ!$F108=DATA!$A$3,DATA!$D$3,IF(ตย.ข้อมูลประกอบ!$F108=DATA!$A$4,DATA!$D$4,IF(ตย.ข้อมูลประกอบ!$F108=DATA!$A$5,DATA!$D$5,IF(ตย.ข้อมูลประกอบ!$F108=DATA!$A$6,DATA!$B$6,IF(ตย.ข้อมูลประกอบ!$F108=DATA!$A$7,DATA!$D$7,IF(ตย.ข้อมูลประกอบ!$F108=DATA!$A$8,DATA!$D$8))))))))</f>
        <v>0</v>
      </c>
      <c r="R108" s="24">
        <f>IF($F108=DATA!$A$1,DATA!$D$1,IF(ตย.ข้อมูลประกอบ!$F108=DATA!$A$2,DATA!$D$2,IF(ตย.ข้อมูลประกอบ!$F108=DATA!$A$3,DATA!$D$3,IF(ตย.ข้อมูลประกอบ!$F108=DATA!$A$4,DATA!$D$4,IF(ตย.ข้อมูลประกอบ!$F108=DATA!$A$5,DATA!$D$5,IF(ตย.ข้อมูลประกอบ!$F108=DATA!$A$6,DATA!$C$6,IF(ตย.ข้อมูลประกอบ!$F108=DATA!$A$7,DATA!$D$7,IF(ตย.ข้อมูลประกอบ!$F108=DATA!$A$8,DATA!$D$8))))))))</f>
        <v>0</v>
      </c>
      <c r="S108" s="24">
        <f>IF($F108=DATA!$A$1,DATA!$D$1,IF(ตย.ข้อมูลประกอบ!$F108=DATA!$A$2,DATA!$D$2,IF(ตย.ข้อมูลประกอบ!$F108=DATA!$A$3,DATA!$D$3,IF(ตย.ข้อมูลประกอบ!$F108=DATA!$A$4,DATA!$D$4,IF(ตย.ข้อมูลประกอบ!$F108=DATA!$A$5,DATA!$D$5,IF(ตย.ข้อมูลประกอบ!$F108=DATA!$A$6,DATA!$E$6,IF(ตย.ข้อมูลประกอบ!$F108=DATA!$A$7,DATA!$D$7,IF(ตย.ข้อมูลประกอบ!$F108=DATA!$A$8,DATA!$D$8))))))))</f>
        <v>0</v>
      </c>
      <c r="T108" s="29">
        <f t="shared" si="22"/>
        <v>0</v>
      </c>
      <c r="U108" s="24">
        <f>IF($F108=DATA!$A$1,DATA!$D$1,IF(ตย.ข้อมูลประกอบ!$F108=DATA!$A$2,DATA!$D$2,IF(ตย.ข้อมูลประกอบ!$F108=DATA!$A$3,DATA!$D$3,IF(ตย.ข้อมูลประกอบ!$F108=DATA!$A$4,DATA!$D$4,IF(ตย.ข้อมูลประกอบ!$F108=DATA!$A$5,DATA!$D$5,IF(ตย.ข้อมูลประกอบ!$F108=DATA!$A$6,DATA!$D$6,IF(ตย.ข้อมูลประกอบ!$F108=DATA!$A$7,DATA!$B$7,IF(ตย.ข้อมูลประกอบ!$F108=DATA!$A$8,DATA!$D$8))))))))</f>
        <v>0</v>
      </c>
      <c r="V108" s="24">
        <f>IF($F108=DATA!$A$1,DATA!$D$1,IF(ตย.ข้อมูลประกอบ!$F108=DATA!$A$2,DATA!$D$2,IF(ตย.ข้อมูลประกอบ!$F108=DATA!$A$3,DATA!$D$3,IF(ตย.ข้อมูลประกอบ!$F108=DATA!$A$4,DATA!$D$4,IF(ตย.ข้อมูลประกอบ!$F108=DATA!$A$5,DATA!$D$5,IF(ตย.ข้อมูลประกอบ!$F108=DATA!$A$6,DATA!$D$6,IF(ตย.ข้อมูลประกอบ!$F108=DATA!$A$7,DATA!$C$7,IF(ตย.ข้อมูลประกอบ!$F108=DATA!$A$8,DATA!$D$8))))))))</f>
        <v>0</v>
      </c>
      <c r="W108" s="30">
        <f t="shared" si="23"/>
        <v>0</v>
      </c>
      <c r="X108" s="25">
        <f t="shared" si="24"/>
        <v>0</v>
      </c>
    </row>
  </sheetData>
  <sheetProtection algorithmName="SHA-512" hashValue="566ulD4/Z6BLU7miHYXZ9fDZL1KBJq0ZEOK8PI3nU8E8js7jPy8qpRlj7lkJ25o+ZdHt4Hni8IKmJOTv2j2qeA==" saltValue="zfCtAIxoNhteDwX6UPh2sg==" spinCount="100000" sheet="1" objects="1" scenarios="1"/>
  <autoFilter ref="A7:WVM108" xr:uid="{00000000-0009-0000-0000-000003000000}">
    <filterColumn colId="0" showButton="0"/>
  </autoFilter>
  <mergeCells count="19">
    <mergeCell ref="X5:X6"/>
    <mergeCell ref="A7:B7"/>
    <mergeCell ref="A8:B8"/>
    <mergeCell ref="G5:L5"/>
    <mergeCell ref="M5:N5"/>
    <mergeCell ref="O5:O6"/>
    <mergeCell ref="P5:P6"/>
    <mergeCell ref="Q5:T5"/>
    <mergeCell ref="U5:W5"/>
    <mergeCell ref="A1:W1"/>
    <mergeCell ref="A2:W2"/>
    <mergeCell ref="A3:W3"/>
    <mergeCell ref="A4:T4"/>
    <mergeCell ref="A5:A6"/>
    <mergeCell ref="B5:B6"/>
    <mergeCell ref="C5:C6"/>
    <mergeCell ref="D5:D6"/>
    <mergeCell ref="E5:E6"/>
    <mergeCell ref="F5:F6"/>
  </mergeCells>
  <dataValidations count="1">
    <dataValidation errorStyle="warning" allowBlank="1" showInputMessage="1" showErrorMessage="1" errorTitle="ครูสอนอิสลามศึกษา" error="12" sqref="G9:G12" xr:uid="{00000000-0002-0000-0300-000000000000}"/>
  </dataValidations>
  <printOptions horizontalCentered="1"/>
  <pageMargins left="0.19685039370078741" right="0.19685039370078741" top="0.55118110236220474" bottom="0.55118110236220474" header="0.31496062992125984" footer="0.31496062992125984"/>
  <pageSetup paperSize="9" scale="37" orientation="landscape" horizontalDpi="300" verticalDpi="300" r:id="rId1"/>
  <headerFooter>
    <oddFooter>&amp;R&amp;P/&amp;N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1000000}">
          <x14:formula1>
            <xm:f>DATA!$A$1:$A$8</xm:f>
          </x14:formula1>
          <xm:sqref>F9:F108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8"/>
  <sheetViews>
    <sheetView topLeftCell="A4" zoomScale="170" zoomScaleNormal="170" workbookViewId="0">
      <selection activeCell="A12" sqref="A12:A16"/>
    </sheetView>
  </sheetViews>
  <sheetFormatPr defaultColWidth="9.1640625" defaultRowHeight="21" x14ac:dyDescent="0.7"/>
  <cols>
    <col min="1" max="1" width="41.4140625" style="45" customWidth="1"/>
    <col min="2" max="2" width="9.1640625" style="45"/>
    <col min="3" max="3" width="7.25" style="45" customWidth="1"/>
    <col min="4" max="5" width="9.1640625" style="45"/>
    <col min="6" max="6" width="25" style="45" customWidth="1"/>
    <col min="7" max="8" width="9.1640625" style="45"/>
    <col min="9" max="9" width="19.25" style="45" customWidth="1"/>
    <col min="10" max="16384" width="9.1640625" style="45"/>
  </cols>
  <sheetData>
    <row r="1" spans="1:5" x14ac:dyDescent="0.7">
      <c r="A1" s="78" t="s">
        <v>16</v>
      </c>
      <c r="B1" s="79"/>
      <c r="C1" s="79">
        <v>2500</v>
      </c>
      <c r="D1" s="80">
        <v>0</v>
      </c>
      <c r="E1" s="79"/>
    </row>
    <row r="2" spans="1:5" x14ac:dyDescent="0.7">
      <c r="A2" s="78" t="s">
        <v>18</v>
      </c>
      <c r="B2" s="79"/>
      <c r="C2" s="79">
        <v>2500</v>
      </c>
      <c r="D2" s="80">
        <v>0</v>
      </c>
      <c r="E2" s="79"/>
    </row>
    <row r="3" spans="1:5" x14ac:dyDescent="0.7">
      <c r="A3" s="79" t="s">
        <v>19</v>
      </c>
      <c r="B3" s="79"/>
      <c r="C3" s="79">
        <v>2500</v>
      </c>
      <c r="D3" s="80">
        <v>0</v>
      </c>
      <c r="E3" s="79"/>
    </row>
    <row r="4" spans="1:5" x14ac:dyDescent="0.7">
      <c r="A4" s="78" t="s">
        <v>20</v>
      </c>
      <c r="B4" s="79"/>
      <c r="C4" s="79">
        <v>2500</v>
      </c>
      <c r="D4" s="80">
        <v>0</v>
      </c>
      <c r="E4" s="79"/>
    </row>
    <row r="5" spans="1:5" x14ac:dyDescent="0.7">
      <c r="A5" s="79" t="s">
        <v>23</v>
      </c>
      <c r="B5" s="79">
        <v>9000</v>
      </c>
      <c r="C5" s="79">
        <v>2500</v>
      </c>
      <c r="D5" s="80">
        <v>0</v>
      </c>
      <c r="E5" s="79"/>
    </row>
    <row r="6" spans="1:5" x14ac:dyDescent="0.7">
      <c r="A6" s="79" t="s">
        <v>26</v>
      </c>
      <c r="B6" s="79">
        <v>8</v>
      </c>
      <c r="C6" s="79">
        <v>80</v>
      </c>
      <c r="D6" s="80">
        <v>0</v>
      </c>
      <c r="E6" s="79">
        <v>200</v>
      </c>
    </row>
    <row r="7" spans="1:5" x14ac:dyDescent="0.7">
      <c r="A7" s="79" t="s">
        <v>28</v>
      </c>
      <c r="B7" s="79">
        <v>80</v>
      </c>
      <c r="C7" s="79">
        <v>300</v>
      </c>
      <c r="D7" s="80">
        <v>0</v>
      </c>
      <c r="E7" s="79"/>
    </row>
    <row r="8" spans="1:5" x14ac:dyDescent="0.7">
      <c r="A8" s="79" t="s">
        <v>64</v>
      </c>
      <c r="B8" s="79"/>
      <c r="C8" s="79"/>
      <c r="D8" s="80">
        <v>0</v>
      </c>
      <c r="E8" s="79"/>
    </row>
    <row r="9" spans="1:5" x14ac:dyDescent="0.7">
      <c r="A9" s="79"/>
      <c r="B9" s="79"/>
      <c r="C9" s="79"/>
      <c r="D9" s="79"/>
      <c r="E9" s="79"/>
    </row>
    <row r="10" spans="1:5" x14ac:dyDescent="0.7">
      <c r="A10" s="88" t="s">
        <v>63</v>
      </c>
      <c r="B10" s="79"/>
      <c r="C10" s="79"/>
      <c r="D10" s="79"/>
      <c r="E10" s="79"/>
    </row>
    <row r="11" spans="1:5" x14ac:dyDescent="0.7">
      <c r="A11" s="88" t="s">
        <v>160</v>
      </c>
      <c r="B11" s="79"/>
      <c r="C11" s="79"/>
      <c r="D11" s="79"/>
      <c r="E11" s="79"/>
    </row>
    <row r="12" spans="1:5" x14ac:dyDescent="0.7">
      <c r="A12" s="88" t="s">
        <v>161</v>
      </c>
      <c r="B12" s="79"/>
      <c r="C12" s="79"/>
      <c r="D12" s="79"/>
      <c r="E12" s="79"/>
    </row>
    <row r="13" spans="1:5" x14ac:dyDescent="0.7">
      <c r="A13" s="88" t="s">
        <v>162</v>
      </c>
      <c r="B13" s="79"/>
      <c r="C13" s="79"/>
      <c r="D13" s="79"/>
      <c r="E13" s="79"/>
    </row>
    <row r="14" spans="1:5" x14ac:dyDescent="0.7">
      <c r="A14" s="88" t="s">
        <v>163</v>
      </c>
      <c r="B14" s="79"/>
      <c r="C14" s="79"/>
      <c r="D14" s="79"/>
      <c r="E14" s="79"/>
    </row>
    <row r="15" spans="1:5" x14ac:dyDescent="0.7">
      <c r="A15" s="88" t="s">
        <v>164</v>
      </c>
      <c r="B15" s="79"/>
      <c r="C15" s="79"/>
      <c r="D15" s="79"/>
      <c r="E15" s="79"/>
    </row>
    <row r="16" spans="1:5" x14ac:dyDescent="0.7">
      <c r="A16" s="88" t="s">
        <v>165</v>
      </c>
      <c r="B16" s="79"/>
      <c r="C16" s="79"/>
      <c r="D16" s="79"/>
      <c r="E16" s="79"/>
    </row>
    <row r="24" spans="1:1" x14ac:dyDescent="0.7">
      <c r="A24" s="79" t="s">
        <v>63</v>
      </c>
    </row>
    <row r="25" spans="1:1" x14ac:dyDescent="0.7">
      <c r="A25" s="79" t="s">
        <v>166</v>
      </c>
    </row>
    <row r="26" spans="1:1" x14ac:dyDescent="0.7">
      <c r="A26" s="79" t="s">
        <v>167</v>
      </c>
    </row>
    <row r="27" spans="1:1" x14ac:dyDescent="0.7">
      <c r="A27" s="79" t="s">
        <v>71</v>
      </c>
    </row>
    <row r="28" spans="1:1" x14ac:dyDescent="0.7">
      <c r="A28" s="79" t="s">
        <v>168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CF1E60-ADD3-4889-BE1A-BB2C8B599824}"/>
</file>

<file path=customXml/itemProps2.xml><?xml version="1.0" encoding="utf-8"?>
<ds:datastoreItem xmlns:ds="http://schemas.openxmlformats.org/officeDocument/2006/customXml" ds:itemID="{F3732B9F-929F-4774-8B9A-FEA7D4CFF689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993C9E34-4DE3-4A5D-BA89-AE3FAC2DA8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สรุป</vt:lpstr>
      <vt:lpstr>ข้อมูลประกอบ</vt:lpstr>
      <vt:lpstr>ตัวอย่างสรุป</vt:lpstr>
      <vt:lpstr>ตย.ข้อมูลประกอบ</vt:lpstr>
      <vt:lpstr>DATA</vt:lpstr>
      <vt:lpstr>ข้อมูลประกอบ!Print_Area</vt:lpstr>
      <vt:lpstr>ตย.ข้อมูลประกอบ!Print_Area</vt:lpstr>
      <vt:lpstr>ข้อมูลประกอบ!Print_Titles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สันติสุข แก่นดำ</dc:creator>
  <cp:keywords/>
  <dc:description/>
  <cp:lastModifiedBy>พิมณัฏฐา บุนนาค</cp:lastModifiedBy>
  <cp:revision/>
  <dcterms:created xsi:type="dcterms:W3CDTF">2019-12-27T09:07:37Z</dcterms:created>
  <dcterms:modified xsi:type="dcterms:W3CDTF">2025-10-14T04:27:25Z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